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8A988C87-A3D8-4465-A481-A1E14CA3619C}" xr6:coauthVersionLast="47" xr6:coauthVersionMax="47" xr10:uidLastSave="{00000000-0000-0000-0000-000000000000}"/>
  <bookViews>
    <workbookView xWindow="-108" yWindow="-108" windowWidth="23256" windowHeight="12456" xr2:uid="{0AC6BCD2-1AB6-494B-9859-52903FD9750C}"/>
  </bookViews>
  <sheets>
    <sheet name="Om filen" sheetId="1" r:id="rId1"/>
    <sheet name="Opslag" sheetId="2" r:id="rId2"/>
    <sheet name="Kolonne indsat" sheetId="3" r:id="rId3"/>
    <sheet name="Opslag i andet ark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4" l="1"/>
  <c r="B9" i="4"/>
  <c r="B8" i="4"/>
  <c r="B7" i="4"/>
  <c r="B6" i="4"/>
  <c r="B5" i="4"/>
  <c r="B4" i="4"/>
  <c r="B3" i="4"/>
  <c r="I2" i="3"/>
  <c r="H2" i="3"/>
  <c r="G2" i="3"/>
  <c r="H9" i="2"/>
  <c r="H10" i="2"/>
  <c r="H11" i="2"/>
  <c r="G9" i="2"/>
  <c r="G10" i="2"/>
  <c r="G11" i="2"/>
  <c r="F9" i="2"/>
  <c r="F10" i="2"/>
  <c r="F11" i="2"/>
  <c r="H2" i="2"/>
  <c r="H3" i="2"/>
  <c r="G2" i="2"/>
  <c r="G3" i="2"/>
  <c r="F2" i="2"/>
  <c r="F3" i="2"/>
  <c r="F20" i="2" a="1"/>
  <c r="F20" i="2" s="1"/>
  <c r="F18" i="2" a="1"/>
  <c r="F18" i="2" s="1"/>
  <c r="I15" i="2"/>
  <c r="H15" i="2"/>
  <c r="G15" i="2"/>
  <c r="F15" i="2"/>
  <c r="H14" i="2"/>
  <c r="G14" i="2"/>
  <c r="F14" i="2"/>
  <c r="H6" i="2"/>
  <c r="G6" i="2"/>
  <c r="F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<sst xmlns="http://schemas.openxmlformats.org/spreadsheetml/2006/main" count="68" uniqueCount="41">
  <si>
    <t>LOPSLAG, XOPSLAG og INDEKS/SAMMENLIGN på de samme data</t>
  </si>
  <si>
    <t>Hører til guiden 'LOPSLAG, XOPSLAG eller INDEKS/SAMMENLIGN – hvilken skal du bruge?' på Excelformel.dk.</t>
  </si>
  <si>
    <t>Arket 'Opslag' laver det samme opslag med alle tre metoder: almindeligt opslag, opslag til venstre, standard-matchtilstand, håndtering af #I/T og flere kolonner på én gang.</t>
  </si>
  <si>
    <t>Arket 'Kolonne indsat' viser de samme formler, efter at der er indsat en kolonne Enhed mellem Varenavn og Pris. Formlerne står, som Excel selv justerede dem.</t>
  </si>
  <si>
    <t>Arket 'Opslag i andet ark' slår op i de to andre ark og viser, hvornår arknavnet skal stå i enkelte anførselstegn.</t>
  </si>
  <si>
    <t>Skift varenumrene i kolonne E for at prøve andre opslag.</t>
  </si>
  <si>
    <t>Oprettet og genberegnet i Microsoft Excel 16.0 (build 20326), dansk sprog, 2026-09-18.</t>
  </si>
  <si>
    <t>Filen indeholder ingen makroer.</t>
  </si>
  <si>
    <t>Eksempeldata er opdigtede til illustration.</t>
  </si>
  <si>
    <t>Excelformel.dk</t>
  </si>
  <si>
    <t>Varenr</t>
  </si>
  <si>
    <t>Varenavn</t>
  </si>
  <si>
    <t>Pris</t>
  </si>
  <si>
    <t>Kuglepen, blå</t>
  </si>
  <si>
    <t>Hæftemaskine</t>
  </si>
  <si>
    <t>Kopipapir A4</t>
  </si>
  <si>
    <t>Notesblok A5</t>
  </si>
  <si>
    <t>Tavlemarker</t>
  </si>
  <si>
    <t>Brevordner</t>
  </si>
  <si>
    <t>LOPSLAG</t>
  </si>
  <si>
    <t>XOPSLAG</t>
  </si>
  <si>
    <t>INDEKS/SAMMENLIGN</t>
  </si>
  <si>
    <t>LOPSLAG uden 4. argument</t>
  </si>
  <si>
    <t>XOPSLAG uden matchtilstand</t>
  </si>
  <si>
    <t>SAMMENLIGN uden 3. argument</t>
  </si>
  <si>
    <t>HVISIT(LOPSLAG)</t>
  </si>
  <si>
    <t>XOPSLAG med hvis_ikke_fundet</t>
  </si>
  <si>
    <t>HVIS.FEJL(LOPSLAG)</t>
  </si>
  <si>
    <t>XOPSLAG: navn og pris</t>
  </si>
  <si>
    <t>INDEKS/SAMMENLIGN: navn og pris</t>
  </si>
  <si>
    <t>Enhed</t>
  </si>
  <si>
    <t>stk.</t>
  </si>
  <si>
    <t>pakke</t>
  </si>
  <si>
    <t>Arknavn uden mellemrum: ingen anførselstegn</t>
  </si>
  <si>
    <t>XOPSLAG i et andet ark</t>
  </si>
  <si>
    <t>Hele kolonner i et andet ark</t>
  </si>
  <si>
    <t>XOPSLAG med hele kolonner i et andet ark</t>
  </si>
  <si>
    <t>Arknavn med mellemrum: enkelte anførselstegn</t>
  </si>
  <si>
    <t>INDEKS/SAMMENLIGN på tværs af ark</t>
  </si>
  <si>
    <t>XOPSLAG, hele kolonner, arknavn med mellemrum</t>
  </si>
  <si>
    <t>Kolonnenummeret tælles i det andet arks område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</si>
</sst>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6BDA8-FA86-46BA-BB4A-85B854075A94}">
  <dimension ref="A1:A12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29E0-892A-4411-A3CE-F18EE8AD9464}">
  <dimension ref="A1:I20"/>
  <sheetViews>
    <sheetView workbookViewId="0"/>
  </sheetViews>
  <sheetFormatPr defaultRowHeight="14.4" x14ac:dyDescent="0.3"/>
  <cols>
    <col min="1" max="1" width="6.44140625" bestFit="1" customWidth="1"/>
    <col min="2" max="2" width="12.77734375" bestFit="1" customWidth="1"/>
    <col min="3" max="3" width="5.5546875" bestFit="1" customWidth="1"/>
    <col min="5" max="5" width="12.77734375" bestFit="1" customWidth="1"/>
    <col min="6" max="6" width="30.6640625" bestFit="1" customWidth="1"/>
    <col min="7" max="7" width="27.6640625" bestFit="1" customWidth="1"/>
    <col min="8" max="8" width="27.5546875" bestFit="1" customWidth="1"/>
    <col min="9" max="9" width="12.44140625" bestFit="1" customWidth="1"/>
  </cols>
  <sheetData>
    <row r="1" spans="1:9" x14ac:dyDescent="0.3">
      <c r="A1" s="1" t="s">
        <v>10</v>
      </c>
      <c r="B1" s="1" t="s">
        <v>11</v>
      </c>
      <c r="C1" s="1" t="s">
        <v>12</v>
      </c>
      <c r="E1" s="1" t="s">
        <v>10</v>
      </c>
      <c r="F1" s="1" t="s">
        <v>19</v>
      </c>
      <c r="G1" s="1" t="s">
        <v>20</v>
      </c>
      <c r="H1" s="1" t="s">
        <v>21</v>
      </c>
    </row>
    <row r="2" spans="1:9" x14ac:dyDescent="0.3">
      <c r="A2">
        <v>1001</v>
      </c>
      <c r="B2" t="s">
        <v>13</v>
      </c>
      <c r="C2" s="3">
        <v>8.5</v>
      </c>
      <c r="E2">
        <v>1004</v>
      </c>
      <c r="F2">
        <f t="shared" ref="F2:F3" si="0">VLOOKUP(E2,$A$2:$C$7,3,FALSE)</f>
        <v>42.95</v>
      </c>
      <c r="G2">
        <f t="shared" ref="G2:G3" si="1">_xlfn.XLOOKUP(E2,$A$2:$A$7,$C$2:$C$7)</f>
        <v>42.95</v>
      </c>
      <c r="H2">
        <f t="shared" ref="H2:H3" si="2">INDEX($C$2:$C$7,MATCH(E2,$A$2:$A$7,0))</f>
        <v>42.95</v>
      </c>
    </row>
    <row r="3" spans="1:9" x14ac:dyDescent="0.3">
      <c r="A3">
        <v>1002</v>
      </c>
      <c r="B3" t="s">
        <v>14</v>
      </c>
      <c r="C3" s="3">
        <v>89</v>
      </c>
      <c r="E3">
        <v>1005</v>
      </c>
      <c r="F3" t="e">
        <f t="shared" si="0"/>
        <v>#N/A</v>
      </c>
      <c r="G3" t="e">
        <f t="shared" si="1"/>
        <v>#N/A</v>
      </c>
      <c r="H3" t="e">
        <f t="shared" si="2"/>
        <v>#N/A</v>
      </c>
    </row>
    <row r="4" spans="1:9" x14ac:dyDescent="0.3">
      <c r="A4">
        <v>1004</v>
      </c>
      <c r="B4" t="s">
        <v>15</v>
      </c>
      <c r="C4" s="3">
        <v>42.95</v>
      </c>
    </row>
    <row r="5" spans="1:9" x14ac:dyDescent="0.3">
      <c r="A5">
        <v>1007</v>
      </c>
      <c r="B5" t="s">
        <v>16</v>
      </c>
      <c r="C5" s="3">
        <v>24.5</v>
      </c>
      <c r="E5" s="1" t="s">
        <v>11</v>
      </c>
      <c r="F5" s="1" t="s">
        <v>19</v>
      </c>
      <c r="G5" s="1" t="s">
        <v>20</v>
      </c>
      <c r="H5" s="1" t="s">
        <v>21</v>
      </c>
    </row>
    <row r="6" spans="1:9" x14ac:dyDescent="0.3">
      <c r="A6">
        <v>1010</v>
      </c>
      <c r="B6" t="s">
        <v>17</v>
      </c>
      <c r="C6" s="3">
        <v>17.95</v>
      </c>
      <c r="E6" t="s">
        <v>14</v>
      </c>
      <c r="F6" t="e">
        <f>VLOOKUP(E6,$A$2:$C$7,1,FALSE)</f>
        <v>#N/A</v>
      </c>
      <c r="G6">
        <f>_xlfn.XLOOKUP(E6,$B$2:$B$7,$A$2:$A$7)</f>
        <v>1002</v>
      </c>
      <c r="H6">
        <f>INDEX($A$2:$A$7,MATCH(E6,$B$2:$B$7,0))</f>
        <v>1002</v>
      </c>
    </row>
    <row r="7" spans="1:9" x14ac:dyDescent="0.3">
      <c r="A7">
        <v>1012</v>
      </c>
      <c r="B7" t="s">
        <v>18</v>
      </c>
      <c r="C7" s="3">
        <v>32</v>
      </c>
    </row>
    <row r="8" spans="1:9" x14ac:dyDescent="0.3">
      <c r="E8" s="1" t="s">
        <v>10</v>
      </c>
      <c r="F8" s="1" t="s">
        <v>22</v>
      </c>
      <c r="G8" s="1" t="s">
        <v>23</v>
      </c>
      <c r="H8" s="1" t="s">
        <v>24</v>
      </c>
    </row>
    <row r="9" spans="1:9" x14ac:dyDescent="0.3">
      <c r="E9">
        <v>1004</v>
      </c>
      <c r="F9">
        <f t="shared" ref="F9:F11" si="3">VLOOKUP(E9,$A$2:$C$7,3)</f>
        <v>42.95</v>
      </c>
      <c r="G9">
        <f t="shared" ref="G9:G11" si="4">_xlfn.XLOOKUP(E9,$A$2:$A$7,$C$2:$C$7)</f>
        <v>42.95</v>
      </c>
      <c r="H9">
        <f t="shared" ref="H9:H11" si="5">INDEX($C$2:$C$7,MATCH(E9,$A$2:$A$7))</f>
        <v>42.95</v>
      </c>
    </row>
    <row r="10" spans="1:9" x14ac:dyDescent="0.3">
      <c r="E10">
        <v>1005</v>
      </c>
      <c r="F10">
        <f t="shared" si="3"/>
        <v>42.95</v>
      </c>
      <c r="G10" t="e">
        <f t="shared" si="4"/>
        <v>#N/A</v>
      </c>
      <c r="H10">
        <f t="shared" si="5"/>
        <v>42.95</v>
      </c>
    </row>
    <row r="11" spans="1:9" x14ac:dyDescent="0.3">
      <c r="E11">
        <v>1000</v>
      </c>
      <c r="F11" t="e">
        <f t="shared" si="3"/>
        <v>#N/A</v>
      </c>
      <c r="G11" t="e">
        <f t="shared" si="4"/>
        <v>#N/A</v>
      </c>
      <c r="H11" t="e">
        <f t="shared" si="5"/>
        <v>#N/A</v>
      </c>
    </row>
    <row r="13" spans="1:9" x14ac:dyDescent="0.3">
      <c r="E13" s="1" t="s">
        <v>10</v>
      </c>
      <c r="F13" s="1" t="s">
        <v>25</v>
      </c>
      <c r="G13" s="1" t="s">
        <v>26</v>
      </c>
      <c r="H13" s="1" t="s">
        <v>27</v>
      </c>
    </row>
    <row r="14" spans="1:9" x14ac:dyDescent="0.3">
      <c r="E14">
        <v>1005</v>
      </c>
      <c r="F14" t="str">
        <f>_xlfn.IFNA(VLOOKUP(E14,$A$2:$C$7,3,FALSE),"Ukendt varenr")</f>
        <v>Ukendt varenr</v>
      </c>
      <c r="G14" t="str">
        <f>_xlfn.XLOOKUP(E14,$A$2:$A$7,$C$2:$C$7,"Ukendt varenr")</f>
        <v>Ukendt varenr</v>
      </c>
      <c r="H14" t="str">
        <f>IFERROR(VLOOKUP(E14,$A$2:$C$7,3,FALSE),"Ukendt varenr")</f>
        <v>Ukendt varenr</v>
      </c>
    </row>
    <row r="15" spans="1:9" x14ac:dyDescent="0.3">
      <c r="E15">
        <v>1004</v>
      </c>
      <c r="F15" t="e">
        <f>_xlfn.IFNA(VLOOKUP(E15,$A$2:$C$7,4,FALSE),"Ukendt varenr")</f>
        <v>#REF!</v>
      </c>
      <c r="G15" t="e">
        <f>_xlfn.XLOOKUP(E15,$A$2:$A$7,$C$2:$C$6,"Ukendt varenr")</f>
        <v>#VALUE!</v>
      </c>
      <c r="H15" t="str">
        <f>IFERROR(VLOOKUP(E15,$A$2:$C$7,4,FALSE),"Ukendt varenr")</f>
        <v>Ukendt varenr</v>
      </c>
      <c r="I15" t="e">
        <f>VLOOKUP(E15,$A$2:$C$7,4,FALSE)</f>
        <v>#REF!</v>
      </c>
    </row>
    <row r="17" spans="5:7" x14ac:dyDescent="0.3">
      <c r="E17" s="1" t="s">
        <v>10</v>
      </c>
      <c r="F17" s="1" t="s">
        <v>28</v>
      </c>
    </row>
    <row r="18" spans="5:7" x14ac:dyDescent="0.3">
      <c r="E18">
        <v>1007</v>
      </c>
      <c r="F18" t="str" cm="1">
        <f t="array" ref="F18:G18">_xlfn.XLOOKUP(E18,$A$2:$A$7,$B$2:$C$7)</f>
        <v>Notesblok A5</v>
      </c>
      <c r="G18">
        <v>24.5</v>
      </c>
    </row>
    <row r="19" spans="5:7" x14ac:dyDescent="0.3">
      <c r="F19" s="1" t="s">
        <v>29</v>
      </c>
    </row>
    <row r="20" spans="5:7" x14ac:dyDescent="0.3">
      <c r="F20" t="str" cm="1">
        <f t="array" ref="F20:G20">INDEX($B$2:$C$7,MATCH(E18,$A$2:$A$7,0),{1,2})</f>
        <v>Notesblok A5</v>
      </c>
      <c r="G20">
        <v>24.5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B1F8-E3D9-4DD3-86A6-341C602596DD}">
  <dimension ref="A1:I7"/>
  <sheetViews>
    <sheetView workbookViewId="0"/>
  </sheetViews>
  <sheetFormatPr defaultRowHeight="14.4" x14ac:dyDescent="0.3"/>
  <cols>
    <col min="1" max="1" width="6.44140625" bestFit="1" customWidth="1"/>
    <col min="2" max="2" width="12.77734375" bestFit="1" customWidth="1"/>
    <col min="3" max="3" width="6.109375" bestFit="1" customWidth="1"/>
    <col min="4" max="4" width="5.5546875" bestFit="1" customWidth="1"/>
    <col min="6" max="6" width="6.44140625" bestFit="1" customWidth="1"/>
    <col min="7" max="7" width="8.77734375" bestFit="1" customWidth="1"/>
    <col min="8" max="8" width="9" bestFit="1" customWidth="1"/>
    <col min="9" max="9" width="19.77734375" bestFit="1" customWidth="1"/>
  </cols>
  <sheetData>
    <row r="1" spans="1:9" x14ac:dyDescent="0.3">
      <c r="A1" s="1" t="s">
        <v>10</v>
      </c>
      <c r="B1" s="1" t="s">
        <v>11</v>
      </c>
      <c r="C1" s="1" t="s">
        <v>30</v>
      </c>
      <c r="D1" s="1" t="s">
        <v>12</v>
      </c>
      <c r="F1" s="1" t="s">
        <v>10</v>
      </c>
      <c r="G1" s="1" t="s">
        <v>19</v>
      </c>
      <c r="H1" s="1" t="s">
        <v>20</v>
      </c>
      <c r="I1" s="1" t="s">
        <v>21</v>
      </c>
    </row>
    <row r="2" spans="1:9" x14ac:dyDescent="0.3">
      <c r="A2">
        <v>1001</v>
      </c>
      <c r="B2" t="s">
        <v>13</v>
      </c>
      <c r="C2" t="s">
        <v>31</v>
      </c>
      <c r="D2" s="3">
        <v>8.5</v>
      </c>
      <c r="F2">
        <v>1004</v>
      </c>
      <c r="G2" t="str">
        <f>VLOOKUP(F2,$A$2:$D$7,3,FALSE)</f>
        <v>pakke</v>
      </c>
      <c r="H2">
        <f>_xlfn.XLOOKUP(F2,$A$2:$A$7,$D$2:$D$7)</f>
        <v>42.95</v>
      </c>
      <c r="I2">
        <f>INDEX($D$2:$D$7,MATCH(F2,$A$2:$A$7,0))</f>
        <v>42.95</v>
      </c>
    </row>
    <row r="3" spans="1:9" x14ac:dyDescent="0.3">
      <c r="A3">
        <v>1002</v>
      </c>
      <c r="B3" t="s">
        <v>14</v>
      </c>
      <c r="C3" t="s">
        <v>31</v>
      </c>
      <c r="D3" s="3">
        <v>89</v>
      </c>
    </row>
    <row r="4" spans="1:9" x14ac:dyDescent="0.3">
      <c r="A4">
        <v>1004</v>
      </c>
      <c r="B4" t="s">
        <v>15</v>
      </c>
      <c r="C4" t="s">
        <v>32</v>
      </c>
      <c r="D4" s="3">
        <v>42.95</v>
      </c>
    </row>
    <row r="5" spans="1:9" x14ac:dyDescent="0.3">
      <c r="A5">
        <v>1007</v>
      </c>
      <c r="B5" t="s">
        <v>16</v>
      </c>
      <c r="C5" t="s">
        <v>31</v>
      </c>
      <c r="D5" s="3">
        <v>24.5</v>
      </c>
    </row>
    <row r="6" spans="1:9" x14ac:dyDescent="0.3">
      <c r="A6">
        <v>1010</v>
      </c>
      <c r="B6" t="s">
        <v>17</v>
      </c>
      <c r="C6" t="s">
        <v>31</v>
      </c>
      <c r="D6" s="3">
        <v>17.95</v>
      </c>
    </row>
    <row r="7" spans="1:9" x14ac:dyDescent="0.3">
      <c r="A7">
        <v>1012</v>
      </c>
      <c r="B7" t="s">
        <v>18</v>
      </c>
      <c r="C7" t="s">
        <v>31</v>
      </c>
      <c r="D7" s="3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CC88B-CEE3-4280-9C00-1702A4B00EF7}">
  <dimension ref="A1:B10"/>
  <sheetViews>
    <sheetView workbookViewId="0"/>
  </sheetViews>
  <sheetFormatPr defaultRowHeight="14.4" x14ac:dyDescent="0.3"/>
  <cols>
    <col min="1" max="1" width="42" bestFit="1" customWidth="1"/>
    <col min="2" max="2" width="5.77734375" bestFit="1" customWidth="1"/>
  </cols>
  <sheetData>
    <row r="1" spans="1:2" x14ac:dyDescent="0.3">
      <c r="A1" s="1" t="s">
        <v>10</v>
      </c>
      <c r="B1">
        <v>1004</v>
      </c>
    </row>
    <row r="3" spans="1:2" x14ac:dyDescent="0.3">
      <c r="A3" t="s">
        <v>33</v>
      </c>
      <c r="B3" s="3">
        <f>VLOOKUP($B$1,Opslag!$A$2:$C$7,3,FALSE)</f>
        <v>42.95</v>
      </c>
    </row>
    <row r="4" spans="1:2" x14ac:dyDescent="0.3">
      <c r="A4" t="s">
        <v>34</v>
      </c>
      <c r="B4" s="3">
        <f>_xlfn.XLOOKUP($B$1,Opslag!$A$2:$A$7,Opslag!$C$2:$C$7)</f>
        <v>42.95</v>
      </c>
    </row>
    <row r="5" spans="1:2" x14ac:dyDescent="0.3">
      <c r="A5" t="s">
        <v>35</v>
      </c>
      <c r="B5" s="3">
        <f>VLOOKUP($B$1,Opslag!A:C,3,FALSE)</f>
        <v>42.95</v>
      </c>
    </row>
    <row r="6" spans="1:2" x14ac:dyDescent="0.3">
      <c r="A6" t="s">
        <v>36</v>
      </c>
      <c r="B6" s="3">
        <f>_xlfn.XLOOKUP($B$1,Opslag!A:A,Opslag!C:C)</f>
        <v>42.95</v>
      </c>
    </row>
    <row r="7" spans="1:2" x14ac:dyDescent="0.3">
      <c r="A7" t="s">
        <v>37</v>
      </c>
      <c r="B7" s="3">
        <f>VLOOKUP($B$1,'Kolonne indsat'!$A$2:$D$7,4,FALSE)</f>
        <v>42.95</v>
      </c>
    </row>
    <row r="8" spans="1:2" x14ac:dyDescent="0.3">
      <c r="A8" t="s">
        <v>38</v>
      </c>
      <c r="B8" s="3">
        <f>INDEX('Kolonne indsat'!$D$2:$D$7,MATCH($B$1,'Kolonne indsat'!$A$2:$A$7,0))</f>
        <v>42.95</v>
      </c>
    </row>
    <row r="9" spans="1:2" x14ac:dyDescent="0.3">
      <c r="A9" t="s">
        <v>39</v>
      </c>
      <c r="B9" s="3">
        <f>_xlfn.XLOOKUP($B$1,'Kolonne indsat'!A:A,'Kolonne indsat'!D:D)</f>
        <v>42.95</v>
      </c>
    </row>
    <row r="10" spans="1:2" x14ac:dyDescent="0.3">
      <c r="A10" t="s">
        <v>40</v>
      </c>
      <c r="B10" t="str">
        <f>VLOOKUP($B$1,'Kolonne indsat'!$A$2:$D$7,3,FALSE)</f>
        <v>pakke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Opslag</vt:lpstr>
      <vt:lpstr>Kolonne indsat</vt:lpstr>
      <vt:lpstr>Opslag i andet 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LOPSLAG, XOPSLAG og INDEKS/SAMMENLIGN på de samme data</dc:title>
  <dc:creator/>
  <cp:lastModifiedBy/>
  <dcterms:created xsi:type="dcterms:W3CDTF">2026-09-18T07:45:58Z</dcterms:created>
  <dcterms:modified xsi:type="dcterms:W3CDTF">2026-09-18T07:46:02Z</dcterms:modified>
</cp:coreProperties>
</file>