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BC7C5E16-02CA-4231-8086-ED8D1E92E551}" xr6:coauthVersionLast="47" xr6:coauthVersionMax="47" xr10:uidLastSave="{00000000-0000-0000-0000-000000000000}"/>
  <bookViews>
    <workbookView xWindow="-108" yWindow="-108" windowWidth="23256" windowHeight="12456" xr2:uid="{4F53C59F-EA25-4964-8619-1C287FC2B2F0}"/>
  </bookViews>
  <sheets>
    <sheet name="Om filen" sheetId="1" r:id="rId1"/>
    <sheet name="Sammenligning" sheetId="2" r:id="rId2"/>
    <sheet name="Uger pr. år" sheetId="3" r:id="rId3"/>
    <sheet name="Mandag i ug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4" l="1"/>
  <c r="E7" i="4"/>
  <c r="D6" i="4"/>
  <c r="D7" i="4"/>
  <c r="C2" i="4"/>
  <c r="E2" i="4" s="1"/>
  <c r="C3" i="4"/>
  <c r="E3" i="4" s="1"/>
  <c r="C4" i="4"/>
  <c r="E4" i="4" s="1"/>
  <c r="C5" i="4"/>
  <c r="E5" i="4" s="1"/>
  <c r="C6" i="4"/>
  <c r="C7" i="4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D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J2" i="2"/>
  <c r="J3" i="2"/>
  <c r="J4" i="2"/>
  <c r="J5" i="2"/>
  <c r="J6" i="2"/>
  <c r="J7" i="2"/>
  <c r="J8" i="2"/>
  <c r="J9" i="2"/>
  <c r="J10" i="2"/>
  <c r="J11" i="2"/>
  <c r="J12" i="2"/>
  <c r="J13" i="2"/>
  <c r="I2" i="2"/>
  <c r="I3" i="2"/>
  <c r="I4" i="2"/>
  <c r="I5" i="2"/>
  <c r="I6" i="2"/>
  <c r="I7" i="2"/>
  <c r="I8" i="2"/>
  <c r="I9" i="2"/>
  <c r="I10" i="2"/>
  <c r="I11" i="2"/>
  <c r="I12" i="2"/>
  <c r="I13" i="2"/>
  <c r="H2" i="2"/>
  <c r="H3" i="2"/>
  <c r="H4" i="2"/>
  <c r="H5" i="2"/>
  <c r="H6" i="2"/>
  <c r="H7" i="2"/>
  <c r="H8" i="2"/>
  <c r="H9" i="2"/>
  <c r="H10" i="2"/>
  <c r="H11" i="2"/>
  <c r="H12" i="2"/>
  <c r="H13" i="2"/>
  <c r="G2" i="2"/>
  <c r="G3" i="2"/>
  <c r="G4" i="2"/>
  <c r="G5" i="2"/>
  <c r="G6" i="2"/>
  <c r="G7" i="2"/>
  <c r="G8" i="2"/>
  <c r="G9" i="2"/>
  <c r="G10" i="2"/>
  <c r="G11" i="2"/>
  <c r="G12" i="2"/>
  <c r="G13" i="2"/>
  <c r="F2" i="2"/>
  <c r="F3" i="2"/>
  <c r="F4" i="2"/>
  <c r="F5" i="2"/>
  <c r="F6" i="2"/>
  <c r="F7" i="2"/>
  <c r="F8" i="2"/>
  <c r="F9" i="2"/>
  <c r="F10" i="2"/>
  <c r="F11" i="2"/>
  <c r="F12" i="2"/>
  <c r="F13" i="2"/>
  <c r="E2" i="2"/>
  <c r="E3" i="2"/>
  <c r="E4" i="2"/>
  <c r="E5" i="2"/>
  <c r="E6" i="2"/>
  <c r="E7" i="2"/>
  <c r="E8" i="2"/>
  <c r="E9" i="2"/>
  <c r="E10" i="2"/>
  <c r="E11" i="2"/>
  <c r="E12" i="2"/>
  <c r="E13" i="2"/>
  <c r="D2" i="2"/>
  <c r="D3" i="2"/>
  <c r="D4" i="2"/>
  <c r="D5" i="2"/>
  <c r="D6" i="2"/>
  <c r="D7" i="2"/>
  <c r="D8" i="2"/>
  <c r="D9" i="2"/>
  <c r="D10" i="2"/>
  <c r="D11" i="2"/>
  <c r="D12" i="2"/>
  <c r="D13" i="2"/>
  <c r="C2" i="2"/>
  <c r="C3" i="2"/>
  <c r="C4" i="2"/>
  <c r="C5" i="2"/>
  <c r="C6" i="2"/>
  <c r="C7" i="2"/>
  <c r="C8" i="2"/>
  <c r="C9" i="2"/>
  <c r="C10" i="2"/>
  <c r="C11" i="2"/>
  <c r="C12" i="2"/>
  <c r="C13" i="2"/>
  <c r="B2" i="2"/>
  <c r="B3" i="2"/>
  <c r="B4" i="2"/>
  <c r="B5" i="2"/>
  <c r="B6" i="2"/>
  <c r="B7" i="2"/>
  <c r="B8" i="2"/>
  <c r="B9" i="2"/>
  <c r="B10" i="2"/>
  <c r="B11" i="2"/>
  <c r="B12" i="2"/>
  <c r="B13" i="2"/>
  <c r="D5" i="4" l="1"/>
  <c r="D4" i="4"/>
  <c r="D3" i="4"/>
  <c r="D2" i="4"/>
</calcChain>
</file>

<file path=xl/sharedStrings.xml><?xml version="1.0" encoding="utf-8"?>
<sst xmlns="http://schemas.openxmlformats.org/spreadsheetml/2006/main" count="29" uniqueCount="28">
  <si>
    <t>Ugenumre i dansk Excel: ISOUGE.NR, UGE.NR og uge 53</t>
  </si>
  <si>
    <t>Hører til guiden 'Ugenumre i Excel: ISOUGE.NR, UGE.NR og uge 53' på Excelformel.dk.</t>
  </si>
  <si>
    <t>Arket 'Sammenligning' viser de samme datoer med ISOUGE.NR, UGE.NR med returtype 1, 2 og 21, ISO-ugeåret og to slags etiketter.</t>
  </si>
  <si>
    <t>Arket 'Uger pr. år' viser antal uger, mandagen i uge 1, ugedagen for 1. januar og om året er et skudår.</t>
  </si>
  <si>
    <t>Arket 'Mandag i uge' finder mandag og søndag i en given uge og kontrollerer resultatet med ISOUGE.NR.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</si>
  <si>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</si>
  <si>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</si>
  <si>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</si>
  <si>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</si>
  <si>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Dato</t>
  </si>
  <si>
    <t>Ugedag</t>
  </si>
  <si>
    <t>ISOUGE.NR</t>
  </si>
  <si>
    <t>UGE.NR (type 1)</t>
  </si>
  <si>
    <t>UGE.NR (type 2)</t>
  </si>
  <si>
    <t>UGE.NR (type 21)</t>
  </si>
  <si>
    <t>ISO-ugeår</t>
  </si>
  <si>
    <t>Etiket</t>
  </si>
  <si>
    <t>Sorterbar etiket</t>
  </si>
  <si>
    <t>Forkert etiket (ÅR af datoen)</t>
  </si>
  <si>
    <t>År</t>
  </si>
  <si>
    <t>Antal uger</t>
  </si>
  <si>
    <t>Mandag i uge 1</t>
  </si>
  <si>
    <t>1. januar er en</t>
  </si>
  <si>
    <t>Skudår</t>
  </si>
  <si>
    <t>Uge</t>
  </si>
  <si>
    <t>Mandag</t>
  </si>
  <si>
    <t>Søndag</t>
  </si>
  <si>
    <t>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</si>
</sst>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235B-CE16-4BB7-97DB-6D4CC84AAD50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B861-7172-4912-A17D-DBBD4A524EB9}">
  <dimension ref="A1:J13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0.33203125" bestFit="1" customWidth="1"/>
    <col min="2" max="2" width="7.44140625" bestFit="1" customWidth="1"/>
    <col min="3" max="3" width="10.5546875" bestFit="1" customWidth="1"/>
    <col min="4" max="5" width="14.33203125" bestFit="1" customWidth="1"/>
    <col min="6" max="6" width="15.33203125" bestFit="1" customWidth="1"/>
    <col min="7" max="7" width="9.21875" bestFit="1" customWidth="1"/>
    <col min="8" max="8" width="11.109375" bestFit="1" customWidth="1"/>
    <col min="9" max="9" width="14.21875" bestFit="1" customWidth="1"/>
    <col min="10" max="10" width="24.44140625" bestFit="1" customWidth="1"/>
  </cols>
  <sheetData>
    <row r="1" spans="1:10" x14ac:dyDescent="0.3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  <row r="2" spans="1:10" x14ac:dyDescent="0.3">
      <c r="A2" s="3">
        <v>45655</v>
      </c>
      <c r="B2" t="str">
        <f t="shared" ref="B2:B13" si="0">TEXT(A2,"dddd")</f>
        <v>søndag</v>
      </c>
      <c r="C2">
        <f t="shared" ref="C2:C13" si="1">_xlfn.ISOWEEKNUM(A2)</f>
        <v>52</v>
      </c>
      <c r="D2">
        <f t="shared" ref="D2:D13" si="2">WEEKNUM(A2)</f>
        <v>53</v>
      </c>
      <c r="E2">
        <f t="shared" ref="E2:E13" si="3">WEEKNUM(A2,2)</f>
        <v>52</v>
      </c>
      <c r="F2">
        <f t="shared" ref="F2:F13" si="4">WEEKNUM(A2,21)</f>
        <v>52</v>
      </c>
      <c r="G2">
        <f t="shared" ref="G2:G13" si="5">YEAR(A2-WEEKDAY(A2,2)+4)</f>
        <v>2024</v>
      </c>
      <c r="H2" t="str">
        <f t="shared" ref="H2:H13" si="6">"Uge "&amp;_xlfn.ISOWEEKNUM(A2)&amp;"-"&amp;YEAR(A2-WEEKDAY(A2,2)+4)</f>
        <v>Uge 52-2024</v>
      </c>
      <c r="I2" t="str">
        <f t="shared" ref="I2:I13" si="7">YEAR(A2-WEEKDAY(A2,2)+4)&amp;"-U"&amp;TEXT(_xlfn.ISOWEEKNUM(A2),"00")</f>
        <v>2024-U52</v>
      </c>
      <c r="J2" t="str">
        <f t="shared" ref="J2:J13" si="8">"Uge "&amp;_xlfn.ISOWEEKNUM(A2)&amp;"-"&amp;YEAR(A2)</f>
        <v>Uge 52-2024</v>
      </c>
    </row>
    <row r="3" spans="1:10" x14ac:dyDescent="0.3">
      <c r="A3" s="3">
        <v>45656</v>
      </c>
      <c r="B3" t="str">
        <f t="shared" si="0"/>
        <v>mandag</v>
      </c>
      <c r="C3">
        <f t="shared" si="1"/>
        <v>1</v>
      </c>
      <c r="D3">
        <f t="shared" si="2"/>
        <v>53</v>
      </c>
      <c r="E3">
        <f t="shared" si="3"/>
        <v>53</v>
      </c>
      <c r="F3">
        <f t="shared" si="4"/>
        <v>1</v>
      </c>
      <c r="G3">
        <f t="shared" si="5"/>
        <v>2025</v>
      </c>
      <c r="H3" t="str">
        <f t="shared" si="6"/>
        <v>Uge 1-2025</v>
      </c>
      <c r="I3" t="str">
        <f t="shared" si="7"/>
        <v>2025-U01</v>
      </c>
      <c r="J3" t="str">
        <f t="shared" si="8"/>
        <v>Uge 1-2024</v>
      </c>
    </row>
    <row r="4" spans="1:10" x14ac:dyDescent="0.3">
      <c r="A4" s="3">
        <v>45658</v>
      </c>
      <c r="B4" t="str">
        <f t="shared" si="0"/>
        <v>onsdag</v>
      </c>
      <c r="C4">
        <f t="shared" si="1"/>
        <v>1</v>
      </c>
      <c r="D4">
        <f t="shared" si="2"/>
        <v>1</v>
      </c>
      <c r="E4">
        <f t="shared" si="3"/>
        <v>1</v>
      </c>
      <c r="F4">
        <f t="shared" si="4"/>
        <v>1</v>
      </c>
      <c r="G4">
        <f t="shared" si="5"/>
        <v>2025</v>
      </c>
      <c r="H4" t="str">
        <f t="shared" si="6"/>
        <v>Uge 1-2025</v>
      </c>
      <c r="I4" t="str">
        <f t="shared" si="7"/>
        <v>2025-U01</v>
      </c>
      <c r="J4" t="str">
        <f t="shared" si="8"/>
        <v>Uge 1-2025</v>
      </c>
    </row>
    <row r="5" spans="1:10" x14ac:dyDescent="0.3">
      <c r="A5" s="3">
        <v>45662</v>
      </c>
      <c r="B5" t="str">
        <f t="shared" si="0"/>
        <v>søndag</v>
      </c>
      <c r="C5">
        <f t="shared" si="1"/>
        <v>1</v>
      </c>
      <c r="D5">
        <f t="shared" si="2"/>
        <v>2</v>
      </c>
      <c r="E5">
        <f t="shared" si="3"/>
        <v>1</v>
      </c>
      <c r="F5">
        <f t="shared" si="4"/>
        <v>1</v>
      </c>
      <c r="G5">
        <f t="shared" si="5"/>
        <v>2025</v>
      </c>
      <c r="H5" t="str">
        <f t="shared" si="6"/>
        <v>Uge 1-2025</v>
      </c>
      <c r="I5" t="str">
        <f t="shared" si="7"/>
        <v>2025-U01</v>
      </c>
      <c r="J5" t="str">
        <f t="shared" si="8"/>
        <v>Uge 1-2025</v>
      </c>
    </row>
    <row r="6" spans="1:10" x14ac:dyDescent="0.3">
      <c r="A6" s="3">
        <v>45663</v>
      </c>
      <c r="B6" t="str">
        <f t="shared" si="0"/>
        <v>mandag</v>
      </c>
      <c r="C6">
        <f t="shared" si="1"/>
        <v>2</v>
      </c>
      <c r="D6">
        <f t="shared" si="2"/>
        <v>2</v>
      </c>
      <c r="E6">
        <f t="shared" si="3"/>
        <v>2</v>
      </c>
      <c r="F6">
        <f t="shared" si="4"/>
        <v>2</v>
      </c>
      <c r="G6">
        <f t="shared" si="5"/>
        <v>2025</v>
      </c>
      <c r="H6" t="str">
        <f t="shared" si="6"/>
        <v>Uge 2-2025</v>
      </c>
      <c r="I6" t="str">
        <f t="shared" si="7"/>
        <v>2025-U02</v>
      </c>
      <c r="J6" t="str">
        <f t="shared" si="8"/>
        <v>Uge 2-2025</v>
      </c>
    </row>
    <row r="7" spans="1:10" x14ac:dyDescent="0.3">
      <c r="A7" s="3">
        <v>46023</v>
      </c>
      <c r="B7" t="str">
        <f t="shared" si="0"/>
        <v>torsdag</v>
      </c>
      <c r="C7">
        <f t="shared" si="1"/>
        <v>1</v>
      </c>
      <c r="D7">
        <f t="shared" si="2"/>
        <v>1</v>
      </c>
      <c r="E7">
        <f t="shared" si="3"/>
        <v>1</v>
      </c>
      <c r="F7">
        <f t="shared" si="4"/>
        <v>1</v>
      </c>
      <c r="G7">
        <f t="shared" si="5"/>
        <v>2026</v>
      </c>
      <c r="H7" t="str">
        <f t="shared" si="6"/>
        <v>Uge 1-2026</v>
      </c>
      <c r="I7" t="str">
        <f t="shared" si="7"/>
        <v>2026-U01</v>
      </c>
      <c r="J7" t="str">
        <f t="shared" si="8"/>
        <v>Uge 1-2026</v>
      </c>
    </row>
    <row r="8" spans="1:10" x14ac:dyDescent="0.3">
      <c r="A8" s="3">
        <v>46026</v>
      </c>
      <c r="B8" t="str">
        <f t="shared" si="0"/>
        <v>søndag</v>
      </c>
      <c r="C8">
        <f t="shared" si="1"/>
        <v>1</v>
      </c>
      <c r="D8">
        <f t="shared" si="2"/>
        <v>2</v>
      </c>
      <c r="E8">
        <f t="shared" si="3"/>
        <v>1</v>
      </c>
      <c r="F8">
        <f t="shared" si="4"/>
        <v>1</v>
      </c>
      <c r="G8">
        <f t="shared" si="5"/>
        <v>2026</v>
      </c>
      <c r="H8" t="str">
        <f t="shared" si="6"/>
        <v>Uge 1-2026</v>
      </c>
      <c r="I8" t="str">
        <f t="shared" si="7"/>
        <v>2026-U01</v>
      </c>
      <c r="J8" t="str">
        <f t="shared" si="8"/>
        <v>Uge 1-2026</v>
      </c>
    </row>
    <row r="9" spans="1:10" x14ac:dyDescent="0.3">
      <c r="A9" s="3">
        <v>46027</v>
      </c>
      <c r="B9" t="str">
        <f t="shared" si="0"/>
        <v>mandag</v>
      </c>
      <c r="C9">
        <f t="shared" si="1"/>
        <v>2</v>
      </c>
      <c r="D9">
        <f t="shared" si="2"/>
        <v>2</v>
      </c>
      <c r="E9">
        <f t="shared" si="3"/>
        <v>2</v>
      </c>
      <c r="F9">
        <f t="shared" si="4"/>
        <v>2</v>
      </c>
      <c r="G9">
        <f t="shared" si="5"/>
        <v>2026</v>
      </c>
      <c r="H9" t="str">
        <f t="shared" si="6"/>
        <v>Uge 2-2026</v>
      </c>
      <c r="I9" t="str">
        <f t="shared" si="7"/>
        <v>2026-U02</v>
      </c>
      <c r="J9" t="str">
        <f t="shared" si="8"/>
        <v>Uge 2-2026</v>
      </c>
    </row>
    <row r="10" spans="1:10" x14ac:dyDescent="0.3">
      <c r="A10" s="3">
        <v>46387</v>
      </c>
      <c r="B10" t="str">
        <f t="shared" si="0"/>
        <v>torsdag</v>
      </c>
      <c r="C10">
        <f t="shared" si="1"/>
        <v>53</v>
      </c>
      <c r="D10">
        <f t="shared" si="2"/>
        <v>53</v>
      </c>
      <c r="E10">
        <f t="shared" si="3"/>
        <v>53</v>
      </c>
      <c r="F10">
        <f t="shared" si="4"/>
        <v>53</v>
      </c>
      <c r="G10">
        <f t="shared" si="5"/>
        <v>2026</v>
      </c>
      <c r="H10" t="str">
        <f t="shared" si="6"/>
        <v>Uge 53-2026</v>
      </c>
      <c r="I10" t="str">
        <f t="shared" si="7"/>
        <v>2026-U53</v>
      </c>
      <c r="J10" t="str">
        <f t="shared" si="8"/>
        <v>Uge 53-2026</v>
      </c>
    </row>
    <row r="11" spans="1:10" x14ac:dyDescent="0.3">
      <c r="A11" s="3">
        <v>46388</v>
      </c>
      <c r="B11" t="str">
        <f t="shared" si="0"/>
        <v>fredag</v>
      </c>
      <c r="C11">
        <f t="shared" si="1"/>
        <v>53</v>
      </c>
      <c r="D11">
        <f t="shared" si="2"/>
        <v>1</v>
      </c>
      <c r="E11">
        <f t="shared" si="3"/>
        <v>1</v>
      </c>
      <c r="F11">
        <f t="shared" si="4"/>
        <v>53</v>
      </c>
      <c r="G11">
        <f t="shared" si="5"/>
        <v>2026</v>
      </c>
      <c r="H11" t="str">
        <f t="shared" si="6"/>
        <v>Uge 53-2026</v>
      </c>
      <c r="I11" t="str">
        <f t="shared" si="7"/>
        <v>2026-U53</v>
      </c>
      <c r="J11" t="str">
        <f t="shared" si="8"/>
        <v>Uge 53-2027</v>
      </c>
    </row>
    <row r="12" spans="1:10" x14ac:dyDescent="0.3">
      <c r="A12" s="3">
        <v>46390</v>
      </c>
      <c r="B12" t="str">
        <f t="shared" si="0"/>
        <v>søndag</v>
      </c>
      <c r="C12">
        <f t="shared" si="1"/>
        <v>53</v>
      </c>
      <c r="D12">
        <f t="shared" si="2"/>
        <v>2</v>
      </c>
      <c r="E12">
        <f t="shared" si="3"/>
        <v>1</v>
      </c>
      <c r="F12">
        <f t="shared" si="4"/>
        <v>53</v>
      </c>
      <c r="G12">
        <f t="shared" si="5"/>
        <v>2026</v>
      </c>
      <c r="H12" t="str">
        <f t="shared" si="6"/>
        <v>Uge 53-2026</v>
      </c>
      <c r="I12" t="str">
        <f t="shared" si="7"/>
        <v>2026-U53</v>
      </c>
      <c r="J12" t="str">
        <f t="shared" si="8"/>
        <v>Uge 53-2027</v>
      </c>
    </row>
    <row r="13" spans="1:10" x14ac:dyDescent="0.3">
      <c r="A13" s="3">
        <v>46391</v>
      </c>
      <c r="B13" t="str">
        <f t="shared" si="0"/>
        <v>mandag</v>
      </c>
      <c r="C13">
        <f t="shared" si="1"/>
        <v>1</v>
      </c>
      <c r="D13">
        <f t="shared" si="2"/>
        <v>2</v>
      </c>
      <c r="E13">
        <f t="shared" si="3"/>
        <v>2</v>
      </c>
      <c r="F13">
        <f t="shared" si="4"/>
        <v>1</v>
      </c>
      <c r="G13">
        <f t="shared" si="5"/>
        <v>2027</v>
      </c>
      <c r="H13" t="str">
        <f t="shared" si="6"/>
        <v>Uge 1-2027</v>
      </c>
      <c r="I13" t="str">
        <f t="shared" si="7"/>
        <v>2027-U01</v>
      </c>
      <c r="J13" t="str">
        <f t="shared" si="8"/>
        <v>Uge 1-2027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1BB2B-12AE-4449-BC46-4CAC1DFA6AAE}">
  <dimension ref="A1:E19"/>
  <sheetViews>
    <sheetView workbookViewId="0"/>
  </sheetViews>
  <sheetFormatPr defaultRowHeight="14.4" x14ac:dyDescent="0.3"/>
  <cols>
    <col min="1" max="1" width="5" bestFit="1" customWidth="1"/>
    <col min="2" max="2" width="9.21875" bestFit="1" customWidth="1"/>
    <col min="3" max="3" width="12.88671875" bestFit="1" customWidth="1"/>
    <col min="4" max="4" width="12.44140625" bestFit="1" customWidth="1"/>
    <col min="5" max="5" width="6.88671875" bestFit="1" customWidth="1"/>
  </cols>
  <sheetData>
    <row r="1" spans="1:5" x14ac:dyDescent="0.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3">
      <c r="A2">
        <v>2020</v>
      </c>
      <c r="B2">
        <f t="shared" ref="B2:B19" si="0">_xlfn.ISOWEEKNUM(DATE(A2,12,28))</f>
        <v>53</v>
      </c>
      <c r="C2" s="3">
        <f t="shared" ref="C2:C19" si="1">DATE(A2,1,4)-WEEKDAY(DATE(A2,1,4),2)+1</f>
        <v>43829</v>
      </c>
      <c r="D2" t="str">
        <f t="shared" ref="D2:D19" si="2">TEXT(DATE(A2,1,1),"dddd")</f>
        <v>onsdag</v>
      </c>
      <c r="E2" t="str">
        <f t="shared" ref="E2:E19" si="3">IF(DAY(DATE(A2,3,0))=29,"ja","nej")</f>
        <v>ja</v>
      </c>
    </row>
    <row r="3" spans="1:5" x14ac:dyDescent="0.3">
      <c r="A3">
        <v>2021</v>
      </c>
      <c r="B3">
        <f t="shared" si="0"/>
        <v>52</v>
      </c>
      <c r="C3" s="3">
        <f t="shared" si="1"/>
        <v>44200</v>
      </c>
      <c r="D3" t="str">
        <f t="shared" si="2"/>
        <v>fredag</v>
      </c>
      <c r="E3" t="str">
        <f t="shared" si="3"/>
        <v>nej</v>
      </c>
    </row>
    <row r="4" spans="1:5" x14ac:dyDescent="0.3">
      <c r="A4">
        <v>2022</v>
      </c>
      <c r="B4">
        <f t="shared" si="0"/>
        <v>52</v>
      </c>
      <c r="C4" s="3">
        <f t="shared" si="1"/>
        <v>44564</v>
      </c>
      <c r="D4" t="str">
        <f t="shared" si="2"/>
        <v>lørdag</v>
      </c>
      <c r="E4" t="str">
        <f t="shared" si="3"/>
        <v>nej</v>
      </c>
    </row>
    <row r="5" spans="1:5" x14ac:dyDescent="0.3">
      <c r="A5">
        <v>2023</v>
      </c>
      <c r="B5">
        <f t="shared" si="0"/>
        <v>52</v>
      </c>
      <c r="C5" s="3">
        <f t="shared" si="1"/>
        <v>44928</v>
      </c>
      <c r="D5" t="str">
        <f t="shared" si="2"/>
        <v>søndag</v>
      </c>
      <c r="E5" t="str">
        <f t="shared" si="3"/>
        <v>nej</v>
      </c>
    </row>
    <row r="6" spans="1:5" x14ac:dyDescent="0.3">
      <c r="A6">
        <v>2024</v>
      </c>
      <c r="B6">
        <f t="shared" si="0"/>
        <v>52</v>
      </c>
      <c r="C6" s="3">
        <f t="shared" si="1"/>
        <v>45292</v>
      </c>
      <c r="D6" t="str">
        <f t="shared" si="2"/>
        <v>mandag</v>
      </c>
      <c r="E6" t="str">
        <f t="shared" si="3"/>
        <v>ja</v>
      </c>
    </row>
    <row r="7" spans="1:5" x14ac:dyDescent="0.3">
      <c r="A7">
        <v>2025</v>
      </c>
      <c r="B7">
        <f t="shared" si="0"/>
        <v>52</v>
      </c>
      <c r="C7" s="3">
        <f t="shared" si="1"/>
        <v>45656</v>
      </c>
      <c r="D7" t="str">
        <f t="shared" si="2"/>
        <v>onsdag</v>
      </c>
      <c r="E7" t="str">
        <f t="shared" si="3"/>
        <v>nej</v>
      </c>
    </row>
    <row r="8" spans="1:5" x14ac:dyDescent="0.3">
      <c r="A8">
        <v>2026</v>
      </c>
      <c r="B8">
        <f t="shared" si="0"/>
        <v>53</v>
      </c>
      <c r="C8" s="3">
        <f t="shared" si="1"/>
        <v>46020</v>
      </c>
      <c r="D8" t="str">
        <f t="shared" si="2"/>
        <v>torsdag</v>
      </c>
      <c r="E8" t="str">
        <f t="shared" si="3"/>
        <v>nej</v>
      </c>
    </row>
    <row r="9" spans="1:5" x14ac:dyDescent="0.3">
      <c r="A9">
        <v>2027</v>
      </c>
      <c r="B9">
        <f t="shared" si="0"/>
        <v>52</v>
      </c>
      <c r="C9" s="3">
        <f t="shared" si="1"/>
        <v>46391</v>
      </c>
      <c r="D9" t="str">
        <f t="shared" si="2"/>
        <v>fredag</v>
      </c>
      <c r="E9" t="str">
        <f t="shared" si="3"/>
        <v>nej</v>
      </c>
    </row>
    <row r="10" spans="1:5" x14ac:dyDescent="0.3">
      <c r="A10">
        <v>2028</v>
      </c>
      <c r="B10">
        <f t="shared" si="0"/>
        <v>52</v>
      </c>
      <c r="C10" s="3">
        <f t="shared" si="1"/>
        <v>46755</v>
      </c>
      <c r="D10" t="str">
        <f t="shared" si="2"/>
        <v>lørdag</v>
      </c>
      <c r="E10" t="str">
        <f t="shared" si="3"/>
        <v>ja</v>
      </c>
    </row>
    <row r="11" spans="1:5" x14ac:dyDescent="0.3">
      <c r="A11">
        <v>2029</v>
      </c>
      <c r="B11">
        <f t="shared" si="0"/>
        <v>52</v>
      </c>
      <c r="C11" s="3">
        <f t="shared" si="1"/>
        <v>47119</v>
      </c>
      <c r="D11" t="str">
        <f t="shared" si="2"/>
        <v>mandag</v>
      </c>
      <c r="E11" t="str">
        <f t="shared" si="3"/>
        <v>nej</v>
      </c>
    </row>
    <row r="12" spans="1:5" x14ac:dyDescent="0.3">
      <c r="A12">
        <v>2030</v>
      </c>
      <c r="B12">
        <f t="shared" si="0"/>
        <v>52</v>
      </c>
      <c r="C12" s="3">
        <f t="shared" si="1"/>
        <v>47483</v>
      </c>
      <c r="D12" t="str">
        <f t="shared" si="2"/>
        <v>tirsdag</v>
      </c>
      <c r="E12" t="str">
        <f t="shared" si="3"/>
        <v>nej</v>
      </c>
    </row>
    <row r="13" spans="1:5" x14ac:dyDescent="0.3">
      <c r="A13">
        <v>2031</v>
      </c>
      <c r="B13">
        <f t="shared" si="0"/>
        <v>52</v>
      </c>
      <c r="C13" s="3">
        <f t="shared" si="1"/>
        <v>47847</v>
      </c>
      <c r="D13" t="str">
        <f t="shared" si="2"/>
        <v>onsdag</v>
      </c>
      <c r="E13" t="str">
        <f t="shared" si="3"/>
        <v>nej</v>
      </c>
    </row>
    <row r="14" spans="1:5" x14ac:dyDescent="0.3">
      <c r="A14">
        <v>2032</v>
      </c>
      <c r="B14">
        <f t="shared" si="0"/>
        <v>53</v>
      </c>
      <c r="C14" s="3">
        <f t="shared" si="1"/>
        <v>48211</v>
      </c>
      <c r="D14" t="str">
        <f t="shared" si="2"/>
        <v>torsdag</v>
      </c>
      <c r="E14" t="str">
        <f t="shared" si="3"/>
        <v>ja</v>
      </c>
    </row>
    <row r="15" spans="1:5" x14ac:dyDescent="0.3">
      <c r="A15">
        <v>2033</v>
      </c>
      <c r="B15">
        <f t="shared" si="0"/>
        <v>52</v>
      </c>
      <c r="C15" s="3">
        <f t="shared" si="1"/>
        <v>48582</v>
      </c>
      <c r="D15" t="str">
        <f t="shared" si="2"/>
        <v>lørdag</v>
      </c>
      <c r="E15" t="str">
        <f t="shared" si="3"/>
        <v>nej</v>
      </c>
    </row>
    <row r="16" spans="1:5" x14ac:dyDescent="0.3">
      <c r="A16">
        <v>2034</v>
      </c>
      <c r="B16">
        <f t="shared" si="0"/>
        <v>52</v>
      </c>
      <c r="C16" s="3">
        <f t="shared" si="1"/>
        <v>48946</v>
      </c>
      <c r="D16" t="str">
        <f t="shared" si="2"/>
        <v>søndag</v>
      </c>
      <c r="E16" t="str">
        <f t="shared" si="3"/>
        <v>nej</v>
      </c>
    </row>
    <row r="17" spans="1:5" x14ac:dyDescent="0.3">
      <c r="A17">
        <v>2035</v>
      </c>
      <c r="B17">
        <f t="shared" si="0"/>
        <v>52</v>
      </c>
      <c r="C17" s="3">
        <f t="shared" si="1"/>
        <v>49310</v>
      </c>
      <c r="D17" t="str">
        <f t="shared" si="2"/>
        <v>mandag</v>
      </c>
      <c r="E17" t="str">
        <f t="shared" si="3"/>
        <v>nej</v>
      </c>
    </row>
    <row r="18" spans="1:5" x14ac:dyDescent="0.3">
      <c r="A18">
        <v>2036</v>
      </c>
      <c r="B18">
        <f t="shared" si="0"/>
        <v>52</v>
      </c>
      <c r="C18" s="3">
        <f t="shared" si="1"/>
        <v>49674</v>
      </c>
      <c r="D18" t="str">
        <f t="shared" si="2"/>
        <v>tirsdag</v>
      </c>
      <c r="E18" t="str">
        <f t="shared" si="3"/>
        <v>ja</v>
      </c>
    </row>
    <row r="19" spans="1:5" x14ac:dyDescent="0.3">
      <c r="A19">
        <v>2037</v>
      </c>
      <c r="B19">
        <f t="shared" si="0"/>
        <v>53</v>
      </c>
      <c r="C19" s="3">
        <f t="shared" si="1"/>
        <v>50038</v>
      </c>
      <c r="D19" t="str">
        <f t="shared" si="2"/>
        <v>torsdag</v>
      </c>
      <c r="E19" t="str">
        <f t="shared" si="3"/>
        <v>nej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9E34-B2F4-4AC1-9A80-330C8269FA72}">
  <dimension ref="A1:E7"/>
  <sheetViews>
    <sheetView workbookViewId="0"/>
  </sheetViews>
  <sheetFormatPr defaultRowHeight="14.4" x14ac:dyDescent="0.3"/>
  <cols>
    <col min="1" max="1" width="5" bestFit="1" customWidth="1"/>
    <col min="2" max="2" width="4.109375" bestFit="1" customWidth="1"/>
    <col min="3" max="4" width="10.33203125" bestFit="1" customWidth="1"/>
    <col min="5" max="5" width="7" bestFit="1" customWidth="1"/>
  </cols>
  <sheetData>
    <row r="1" spans="1:5" x14ac:dyDescent="0.3">
      <c r="A1" s="1" t="s">
        <v>19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 x14ac:dyDescent="0.3">
      <c r="A2">
        <v>2026</v>
      </c>
      <c r="B2">
        <v>1</v>
      </c>
      <c r="C2" s="3">
        <f t="shared" ref="C2:C7" si="0">DATE(A2,1,4)-WEEKDAY(DATE(A2,1,4),2)+1+7*(B2-1)</f>
        <v>46020</v>
      </c>
      <c r="D2" s="3">
        <f t="shared" ref="D2:D7" si="1">C2+6</f>
        <v>46026</v>
      </c>
      <c r="E2">
        <f t="shared" ref="E2:E7" si="2">_xlfn.ISOWEEKNUM(C2)</f>
        <v>1</v>
      </c>
    </row>
    <row r="3" spans="1:5" x14ac:dyDescent="0.3">
      <c r="A3">
        <v>2026</v>
      </c>
      <c r="B3">
        <v>42</v>
      </c>
      <c r="C3" s="3">
        <f t="shared" si="0"/>
        <v>46307</v>
      </c>
      <c r="D3" s="3">
        <f t="shared" si="1"/>
        <v>46313</v>
      </c>
      <c r="E3">
        <f t="shared" si="2"/>
        <v>42</v>
      </c>
    </row>
    <row r="4" spans="1:5" x14ac:dyDescent="0.3">
      <c r="A4">
        <v>2026</v>
      </c>
      <c r="B4">
        <v>53</v>
      </c>
      <c r="C4" s="3">
        <f t="shared" si="0"/>
        <v>46384</v>
      </c>
      <c r="D4" s="3">
        <f t="shared" si="1"/>
        <v>46390</v>
      </c>
      <c r="E4">
        <f t="shared" si="2"/>
        <v>53</v>
      </c>
    </row>
    <row r="5" spans="1:5" x14ac:dyDescent="0.3">
      <c r="A5">
        <v>2027</v>
      </c>
      <c r="B5">
        <v>1</v>
      </c>
      <c r="C5" s="3">
        <f t="shared" si="0"/>
        <v>46391</v>
      </c>
      <c r="D5" s="3">
        <f t="shared" si="1"/>
        <v>46397</v>
      </c>
      <c r="E5">
        <f t="shared" si="2"/>
        <v>1</v>
      </c>
    </row>
    <row r="6" spans="1:5" x14ac:dyDescent="0.3">
      <c r="A6">
        <v>2025</v>
      </c>
      <c r="B6">
        <v>1</v>
      </c>
      <c r="C6" s="3">
        <f t="shared" si="0"/>
        <v>45656</v>
      </c>
      <c r="D6" s="3">
        <f t="shared" si="1"/>
        <v>45662</v>
      </c>
      <c r="E6">
        <f t="shared" si="2"/>
        <v>1</v>
      </c>
    </row>
    <row r="7" spans="1:5" x14ac:dyDescent="0.3">
      <c r="A7">
        <v>2027</v>
      </c>
      <c r="B7">
        <v>53</v>
      </c>
      <c r="C7" s="3">
        <f t="shared" si="0"/>
        <v>46755</v>
      </c>
      <c r="D7" s="3">
        <f t="shared" si="1"/>
        <v>46761</v>
      </c>
      <c r="E7">
        <f t="shared" si="2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Sammenligning</vt:lpstr>
      <vt:lpstr>Uger pr. år</vt:lpstr>
      <vt:lpstr>Mandag i uge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Ugenumre i dansk Excel: ISOUGE.NR, UGE.NR og uge 53</dc:title>
  <dc:creator/>
  <cp:lastModifiedBy/>
  <dcterms:created xsi:type="dcterms:W3CDTF">2026-09-17T13:19:56Z</dcterms:created>
  <dcterms:modified xsi:type="dcterms:W3CDTF">2026-09-17T13:20:01Z</dcterms:modified>
</cp:coreProperties>
</file>