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DAC6836A-598C-4DAA-A668-115DD92DC696}" xr6:coauthVersionLast="47" xr6:coauthVersionMax="47" xr10:uidLastSave="{00000000-0000-0000-0000-000000000000}"/>
  <bookViews>
    <workbookView xWindow="-108" yWindow="-108" windowWidth="23256" windowHeight="12456" xr2:uid="{750B13D3-5659-4202-A7E3-8BE4A94E6C08}"/>
  </bookViews>
  <sheets>
    <sheet name="Om filen" sheetId="1" r:id="rId1"/>
    <sheet name="Læg moms til" sheetId="2" r:id="rId2"/>
    <sheet name="Træk moms fra" sheetId="3" r:id="rId3"/>
    <sheet name="Afrundin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" i="4" l="1"/>
  <c r="E6" i="4"/>
  <c r="D4" i="4"/>
  <c r="F4" i="4" s="1"/>
  <c r="D5" i="4"/>
  <c r="F5" i="4" s="1"/>
  <c r="D6" i="4"/>
  <c r="H6" i="4" s="1"/>
  <c r="D7" i="4"/>
  <c r="H7" i="4" s="1"/>
  <c r="B11" i="3"/>
  <c r="B10" i="3"/>
  <c r="G4" i="3"/>
  <c r="F4" i="3"/>
  <c r="F5" i="3"/>
  <c r="F6" i="3"/>
  <c r="F7" i="3"/>
  <c r="E4" i="3"/>
  <c r="E5" i="3"/>
  <c r="E6" i="3"/>
  <c r="E7" i="3"/>
  <c r="D4" i="3"/>
  <c r="D5" i="3"/>
  <c r="D6" i="3"/>
  <c r="D7" i="3"/>
  <c r="C4" i="3"/>
  <c r="C5" i="3"/>
  <c r="C6" i="3"/>
  <c r="C7" i="3"/>
  <c r="B4" i="3"/>
  <c r="B5" i="3"/>
  <c r="G5" i="3" s="1"/>
  <c r="B6" i="3"/>
  <c r="G6" i="3" s="1"/>
  <c r="B7" i="3"/>
  <c r="G7" i="3" s="1"/>
  <c r="E4" i="2"/>
  <c r="E5" i="2"/>
  <c r="E6" i="2"/>
  <c r="E7" i="2"/>
  <c r="D4" i="2"/>
  <c r="D5" i="2"/>
  <c r="D6" i="2"/>
  <c r="D7" i="2"/>
  <c r="C4" i="2"/>
  <c r="C5" i="2"/>
  <c r="C6" i="2"/>
  <c r="C7" i="2"/>
  <c r="E7" i="4" l="1"/>
  <c r="G7" i="4" s="1"/>
  <c r="D8" i="4"/>
  <c r="E4" i="4"/>
  <c r="F7" i="4"/>
  <c r="H5" i="4"/>
  <c r="H4" i="4"/>
  <c r="H8" i="4" s="1"/>
  <c r="B13" i="4" s="1"/>
  <c r="F6" i="4"/>
  <c r="F8" i="4" s="1"/>
  <c r="E5" i="4"/>
  <c r="G5" i="4" s="1"/>
  <c r="B10" i="4" l="1"/>
  <c r="B11" i="4" s="1"/>
  <c r="B14" i="4"/>
  <c r="B15" i="4" s="1"/>
  <c r="G4" i="4"/>
  <c r="E8" i="4"/>
</calcChain>
</file>

<file path=xl/sharedStrings.xml><?xml version="1.0" encoding="utf-8"?>
<sst xmlns="http://schemas.openxmlformats.org/spreadsheetml/2006/main" count="50" uniqueCount="44">
  <si>
    <t>Moms i dansk Excel: læg moms til, træk moms fra og afrund</t>
  </si>
  <si>
    <t>Hører til guiden 'Læg moms til og træk moms fra i Excel' på Excelformel.dk.</t>
  </si>
  <si>
    <t>Momssatsen står i celle B1 på hvert ark. Formlerne henviser til den med $B$1, så du kun skal rette ét sted.</t>
  </si>
  <si>
    <t>Arket 'Læg moms til' beregner moms og pris inkl. moms. Kolonne E viser, hvad der sker, hvis du glemmer dollartegnene.</t>
  </si>
  <si>
    <t>Arket 'Træk moms fra' finder prisen ekskl. moms og momsbeløbet ud fra en pris inkl. moms, og viser den typiske fejl med at trække 25 % fra.</t>
  </si>
  <si>
    <t>Arket 'Afrunding' viser forskellen mellem at afrunde momsen pr. linje og at beregne den af totalen.</t>
  </si>
  <si>
    <t>Filen er et regneeksempel og ikke skatte- eller regnskabsrådgivning.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</si>
  <si>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</si>
  <si>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</si>
  <si>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</si>
  <si>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</si>
  <si>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Momssats</t>
  </si>
  <si>
    <t>Vare</t>
  </si>
  <si>
    <t>Pris ekskl. moms</t>
  </si>
  <si>
    <t>Moms</t>
  </si>
  <si>
    <t>Pris inkl. moms</t>
  </si>
  <si>
    <t>Forkert: uden $</t>
  </si>
  <si>
    <t>Kaffe, 500 g</t>
  </si>
  <si>
    <t>Kopper, 6 stk.</t>
  </si>
  <si>
    <t>Servietter</t>
  </si>
  <si>
    <t>Kaffemaskine</t>
  </si>
  <si>
    <t>Moms (samme, kortere)</t>
  </si>
  <si>
    <t>Moms (20 %)</t>
  </si>
  <si>
    <t>Forkert: minus 25 %</t>
  </si>
  <si>
    <t>Kontrol: tilbage til inkl.</t>
  </si>
  <si>
    <t>Momsens andel af pris inkl. moms</t>
  </si>
  <si>
    <t>Samme med tal</t>
  </si>
  <si>
    <t>Antal</t>
  </si>
  <si>
    <t>Stykpris ekskl. moms</t>
  </si>
  <si>
    <t>Beløb ekskl. moms</t>
  </si>
  <si>
    <t>Moms, uafrundet (vist med 2 decimaler)</t>
  </si>
  <si>
    <t>Moms afrundet pr. linje</t>
  </si>
  <si>
    <t>Uafrundet moms med 10 decimaler</t>
  </si>
  <si>
    <t>Kuglepenne</t>
  </si>
  <si>
    <t>Ringbind</t>
  </si>
  <si>
    <t>Viskelæder</t>
  </si>
  <si>
    <t>Printerpapir</t>
  </si>
  <si>
    <t>I alt</t>
  </si>
  <si>
    <t>Moms beregnet af totalen</t>
  </si>
  <si>
    <t>Forskel (linjer minus total)</t>
  </si>
  <si>
    <t>Pris inkl. moms, afrundet pr. linje (sum)</t>
  </si>
  <si>
    <t>Pris inkl. moms, beregnet af totalen</t>
  </si>
  <si>
    <t>Forskel</t>
  </si>
  <si>
    <t>Pris inkl. moms afrundet pr. linje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</si>
</sst>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9" fontId="0" fillId="0" borderId="0" xfId="0" applyNumberFormat="1"/>
    <xf numFmtId="4" fontId="0" fillId="0" borderId="0" xfId="0" applyNumberFormat="1"/>
    <xf numFmtId="164" fontId="0" fillId="0" borderId="0" xfId="0" applyNumberFormat="1"/>
    <xf numFmtId="4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9BAFA-DED6-43FE-8372-CB5ED14AC28D}">
  <dimension ref="A1:A13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E79C4-D380-4539-9651-A779246D6E29}">
  <dimension ref="A1:E8"/>
  <sheetViews>
    <sheetView workbookViewId="0"/>
  </sheetViews>
  <sheetFormatPr defaultRowHeight="14.4" x14ac:dyDescent="0.3"/>
  <cols>
    <col min="1" max="1" width="11.88671875" bestFit="1" customWidth="1"/>
    <col min="2" max="2" width="15.21875" bestFit="1" customWidth="1"/>
    <col min="3" max="3" width="6.5546875" bestFit="1" customWidth="1"/>
    <col min="4" max="4" width="13.88671875" bestFit="1" customWidth="1"/>
    <col min="5" max="5" width="13.44140625" bestFit="1" customWidth="1"/>
  </cols>
  <sheetData>
    <row r="1" spans="1:5" x14ac:dyDescent="0.3">
      <c r="A1" s="1" t="s">
        <v>11</v>
      </c>
      <c r="B1" s="3">
        <v>0.25</v>
      </c>
    </row>
    <row r="3" spans="1:5" x14ac:dyDescent="0.3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</row>
    <row r="4" spans="1:5" x14ac:dyDescent="0.3">
      <c r="A4" t="s">
        <v>17</v>
      </c>
      <c r="B4" s="4">
        <v>64</v>
      </c>
      <c r="C4" s="4">
        <f t="shared" ref="C4:C7" si="0">B4*$B$1</f>
        <v>16</v>
      </c>
      <c r="D4" s="4">
        <f t="shared" ref="D4:D7" si="1">B4*(1+$B$1)</f>
        <v>80</v>
      </c>
      <c r="E4" s="4">
        <f t="shared" ref="E4:E7" si="2">B4*B1</f>
        <v>16</v>
      </c>
    </row>
    <row r="5" spans="1:5" x14ac:dyDescent="0.3">
      <c r="A5" t="s">
        <v>18</v>
      </c>
      <c r="B5" s="4">
        <v>119.2</v>
      </c>
      <c r="C5" s="4">
        <f t="shared" si="0"/>
        <v>29.8</v>
      </c>
      <c r="D5" s="4">
        <f t="shared" si="1"/>
        <v>149</v>
      </c>
      <c r="E5" s="4">
        <f t="shared" si="2"/>
        <v>0</v>
      </c>
    </row>
    <row r="6" spans="1:5" x14ac:dyDescent="0.3">
      <c r="A6" t="s">
        <v>19</v>
      </c>
      <c r="B6" s="4">
        <v>23.96</v>
      </c>
      <c r="C6" s="4">
        <f t="shared" si="0"/>
        <v>5.99</v>
      </c>
      <c r="D6" s="4">
        <f t="shared" si="1"/>
        <v>29.950000000000003</v>
      </c>
      <c r="E6" s="4" t="e">
        <f t="shared" si="2"/>
        <v>#VALUE!</v>
      </c>
    </row>
    <row r="7" spans="1:5" x14ac:dyDescent="0.3">
      <c r="A7" t="s">
        <v>20</v>
      </c>
      <c r="B7" s="4">
        <v>1199</v>
      </c>
      <c r="C7" s="4">
        <f t="shared" si="0"/>
        <v>299.75</v>
      </c>
      <c r="D7" s="4">
        <f t="shared" si="1"/>
        <v>1498.75</v>
      </c>
      <c r="E7" s="4">
        <f t="shared" si="2"/>
        <v>76736</v>
      </c>
    </row>
    <row r="8" spans="1:5" x14ac:dyDescent="0.3">
      <c r="B8" s="4"/>
      <c r="C8" s="4"/>
      <c r="D8" s="4"/>
      <c r="E8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9270-3A0F-4090-ACC5-D89E623A36D3}">
  <dimension ref="A1:G11"/>
  <sheetViews>
    <sheetView workbookViewId="0"/>
  </sheetViews>
  <sheetFormatPr defaultRowHeight="14.4" x14ac:dyDescent="0.3"/>
  <cols>
    <col min="1" max="1" width="28.21875" bestFit="1" customWidth="1"/>
    <col min="2" max="2" width="15.21875" bestFit="1" customWidth="1"/>
    <col min="3" max="3" width="6.5546875" bestFit="1" customWidth="1"/>
    <col min="4" max="4" width="21" bestFit="1" customWidth="1"/>
    <col min="5" max="5" width="11.5546875" bestFit="1" customWidth="1"/>
    <col min="6" max="6" width="17.44140625" bestFit="1" customWidth="1"/>
    <col min="7" max="7" width="20" bestFit="1" customWidth="1"/>
  </cols>
  <sheetData>
    <row r="1" spans="1:7" x14ac:dyDescent="0.3">
      <c r="A1" s="1" t="s">
        <v>11</v>
      </c>
      <c r="B1" s="3">
        <v>0.25</v>
      </c>
    </row>
    <row r="3" spans="1:7" x14ac:dyDescent="0.3">
      <c r="A3" s="1" t="s">
        <v>15</v>
      </c>
      <c r="B3" s="1" t="s">
        <v>13</v>
      </c>
      <c r="C3" s="1" t="s">
        <v>14</v>
      </c>
      <c r="D3" s="1" t="s">
        <v>21</v>
      </c>
      <c r="E3" s="1" t="s">
        <v>22</v>
      </c>
      <c r="F3" s="1" t="s">
        <v>23</v>
      </c>
      <c r="G3" s="1" t="s">
        <v>24</v>
      </c>
    </row>
    <row r="4" spans="1:7" x14ac:dyDescent="0.3">
      <c r="A4" s="4">
        <v>125</v>
      </c>
      <c r="B4" s="4">
        <f t="shared" ref="B4:B7" si="0">A4/(1+$B$1)</f>
        <v>100</v>
      </c>
      <c r="C4" s="4">
        <f t="shared" ref="C4:C7" si="1">A4-A4/(1+$B$1)</f>
        <v>25</v>
      </c>
      <c r="D4" s="4">
        <f t="shared" ref="D4:D7" si="2">A4*$B$1/(1+$B$1)</f>
        <v>25</v>
      </c>
      <c r="E4" s="4">
        <f t="shared" ref="E4:E7" si="3">A4*20%</f>
        <v>25</v>
      </c>
      <c r="F4" s="4">
        <f t="shared" ref="F4:F7" si="4">A4*(1-$B$1)</f>
        <v>93.75</v>
      </c>
      <c r="G4" s="4">
        <f t="shared" ref="G4:G7" si="5">B4*(1+$B$1)</f>
        <v>125</v>
      </c>
    </row>
    <row r="5" spans="1:7" x14ac:dyDescent="0.3">
      <c r="A5" s="4">
        <v>99.95</v>
      </c>
      <c r="B5" s="4">
        <f t="shared" si="0"/>
        <v>79.960000000000008</v>
      </c>
      <c r="C5" s="4">
        <f t="shared" si="1"/>
        <v>19.989999999999995</v>
      </c>
      <c r="D5" s="4">
        <f t="shared" si="2"/>
        <v>19.990000000000002</v>
      </c>
      <c r="E5" s="4">
        <f t="shared" si="3"/>
        <v>19.990000000000002</v>
      </c>
      <c r="F5" s="4">
        <f t="shared" si="4"/>
        <v>74.962500000000006</v>
      </c>
      <c r="G5" s="4">
        <f t="shared" si="5"/>
        <v>99.950000000000017</v>
      </c>
    </row>
    <row r="6" spans="1:7" x14ac:dyDescent="0.3">
      <c r="A6" s="4">
        <v>1499</v>
      </c>
      <c r="B6" s="4">
        <f t="shared" si="0"/>
        <v>1199.2</v>
      </c>
      <c r="C6" s="4">
        <f t="shared" si="1"/>
        <v>299.79999999999995</v>
      </c>
      <c r="D6" s="4">
        <f t="shared" si="2"/>
        <v>299.8</v>
      </c>
      <c r="E6" s="4">
        <f t="shared" si="3"/>
        <v>299.8</v>
      </c>
      <c r="F6" s="4">
        <f t="shared" si="4"/>
        <v>1124.25</v>
      </c>
      <c r="G6" s="4">
        <f t="shared" si="5"/>
        <v>1499</v>
      </c>
    </row>
    <row r="7" spans="1:7" x14ac:dyDescent="0.3">
      <c r="A7" s="4">
        <v>49</v>
      </c>
      <c r="B7" s="4">
        <f t="shared" si="0"/>
        <v>39.200000000000003</v>
      </c>
      <c r="C7" s="4">
        <f t="shared" si="1"/>
        <v>9.7999999999999972</v>
      </c>
      <c r="D7" s="4">
        <f t="shared" si="2"/>
        <v>9.8000000000000007</v>
      </c>
      <c r="E7" s="4">
        <f t="shared" si="3"/>
        <v>9.8000000000000007</v>
      </c>
      <c r="F7" s="4">
        <f t="shared" si="4"/>
        <v>36.75</v>
      </c>
      <c r="G7" s="4">
        <f t="shared" si="5"/>
        <v>49</v>
      </c>
    </row>
    <row r="10" spans="1:7" x14ac:dyDescent="0.3">
      <c r="A10" t="s">
        <v>25</v>
      </c>
      <c r="B10" s="3">
        <f>$B$1/(1+$B$1)</f>
        <v>0.2</v>
      </c>
    </row>
    <row r="11" spans="1:7" x14ac:dyDescent="0.3">
      <c r="A11" t="s">
        <v>26</v>
      </c>
      <c r="B11" s="3">
        <f>25/125</f>
        <v>0.2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99983-DE0D-4539-8717-B2250E8149A8}">
  <dimension ref="A1:H15"/>
  <sheetViews>
    <sheetView workbookViewId="0"/>
  </sheetViews>
  <sheetFormatPr defaultRowHeight="14.4" x14ac:dyDescent="0.3"/>
  <cols>
    <col min="1" max="1" width="32.44140625" bestFit="1" customWidth="1"/>
    <col min="2" max="2" width="6.5546875" bestFit="1" customWidth="1"/>
    <col min="3" max="3" width="19" bestFit="1" customWidth="1"/>
    <col min="4" max="4" width="16.77734375" bestFit="1" customWidth="1"/>
    <col min="5" max="5" width="34.5546875" bestFit="1" customWidth="1"/>
    <col min="6" max="6" width="20.21875" bestFit="1" customWidth="1"/>
    <col min="7" max="7" width="30.6640625" bestFit="1" customWidth="1"/>
    <col min="8" max="8" width="28.21875" bestFit="1" customWidth="1"/>
  </cols>
  <sheetData>
    <row r="1" spans="1:8" x14ac:dyDescent="0.3">
      <c r="A1" s="1" t="s">
        <v>11</v>
      </c>
      <c r="B1" s="3">
        <v>0.25</v>
      </c>
    </row>
    <row r="3" spans="1:8" x14ac:dyDescent="0.3">
      <c r="A3" s="1" t="s">
        <v>12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43</v>
      </c>
    </row>
    <row r="4" spans="1:8" x14ac:dyDescent="0.3">
      <c r="A4" t="s">
        <v>33</v>
      </c>
      <c r="B4">
        <v>2</v>
      </c>
      <c r="C4" s="4">
        <v>6.17</v>
      </c>
      <c r="D4" s="4">
        <f t="shared" ref="D4:D7" si="0">B4*C4</f>
        <v>12.34</v>
      </c>
      <c r="E4" s="4">
        <f t="shared" ref="E4:E7" si="1">D4*$B$1</f>
        <v>3.085</v>
      </c>
      <c r="F4" s="4">
        <f t="shared" ref="F4:F7" si="2">ROUND(D4*$B$1,2)</f>
        <v>3.09</v>
      </c>
      <c r="G4" s="5">
        <f t="shared" ref="G4:G7" si="3">E4</f>
        <v>3.085</v>
      </c>
      <c r="H4" s="4">
        <f t="shared" ref="H4:H7" si="4">ROUND(D4*(1+$B$1),2)</f>
        <v>15.43</v>
      </c>
    </row>
    <row r="5" spans="1:8" x14ac:dyDescent="0.3">
      <c r="A5" t="s">
        <v>34</v>
      </c>
      <c r="B5">
        <v>1</v>
      </c>
      <c r="C5" s="4">
        <v>45.62</v>
      </c>
      <c r="D5" s="4">
        <f t="shared" si="0"/>
        <v>45.62</v>
      </c>
      <c r="E5" s="4">
        <f t="shared" si="1"/>
        <v>11.404999999999999</v>
      </c>
      <c r="F5" s="4">
        <f t="shared" si="2"/>
        <v>11.41</v>
      </c>
      <c r="G5" s="5">
        <f t="shared" si="3"/>
        <v>11.404999999999999</v>
      </c>
      <c r="H5" s="4">
        <f t="shared" si="4"/>
        <v>57.03</v>
      </c>
    </row>
    <row r="6" spans="1:8" x14ac:dyDescent="0.3">
      <c r="A6" t="s">
        <v>35</v>
      </c>
      <c r="B6">
        <v>2</v>
      </c>
      <c r="C6" s="4">
        <v>3.59</v>
      </c>
      <c r="D6" s="4">
        <f t="shared" si="0"/>
        <v>7.18</v>
      </c>
      <c r="E6" s="4">
        <f t="shared" si="1"/>
        <v>1.7949999999999999</v>
      </c>
      <c r="F6" s="4">
        <f t="shared" si="2"/>
        <v>1.8</v>
      </c>
      <c r="G6" s="5">
        <f t="shared" si="3"/>
        <v>1.7949999999999999</v>
      </c>
      <c r="H6" s="4">
        <f t="shared" si="4"/>
        <v>8.98</v>
      </c>
    </row>
    <row r="7" spans="1:8" x14ac:dyDescent="0.3">
      <c r="A7" t="s">
        <v>36</v>
      </c>
      <c r="B7">
        <v>1</v>
      </c>
      <c r="C7" s="4">
        <v>99.9</v>
      </c>
      <c r="D7" s="4">
        <f t="shared" si="0"/>
        <v>99.9</v>
      </c>
      <c r="E7" s="4">
        <f t="shared" si="1"/>
        <v>24.975000000000001</v>
      </c>
      <c r="F7" s="4">
        <f t="shared" si="2"/>
        <v>24.98</v>
      </c>
      <c r="G7" s="5">
        <f t="shared" si="3"/>
        <v>24.975000000000001</v>
      </c>
      <c r="H7" s="4">
        <f t="shared" si="4"/>
        <v>124.88</v>
      </c>
    </row>
    <row r="8" spans="1:8" x14ac:dyDescent="0.3">
      <c r="A8" s="1" t="s">
        <v>37</v>
      </c>
      <c r="B8" s="1"/>
      <c r="C8" s="6"/>
      <c r="D8" s="6">
        <f>SUM(D4:D7)</f>
        <v>165.04</v>
      </c>
      <c r="E8" s="6">
        <f>SUM(E4:E7)</f>
        <v>41.26</v>
      </c>
      <c r="F8" s="6">
        <f>SUM(F4:F7)</f>
        <v>41.28</v>
      </c>
      <c r="G8" s="7"/>
      <c r="H8" s="6">
        <f>SUM(H4:H7)</f>
        <v>206.32</v>
      </c>
    </row>
    <row r="10" spans="1:8" x14ac:dyDescent="0.3">
      <c r="A10" t="s">
        <v>38</v>
      </c>
      <c r="B10" s="4">
        <f>ROUND(D8*$B$1,2)</f>
        <v>41.26</v>
      </c>
    </row>
    <row r="11" spans="1:8" x14ac:dyDescent="0.3">
      <c r="A11" t="s">
        <v>39</v>
      </c>
      <c r="B11" s="4">
        <f>F8-B10</f>
        <v>2.0000000000003126E-2</v>
      </c>
    </row>
    <row r="12" spans="1:8" x14ac:dyDescent="0.3">
      <c r="B12" s="4"/>
    </row>
    <row r="13" spans="1:8" x14ac:dyDescent="0.3">
      <c r="A13" t="s">
        <v>40</v>
      </c>
      <c r="B13" s="4">
        <f>H8</f>
        <v>206.32</v>
      </c>
    </row>
    <row r="14" spans="1:8" x14ac:dyDescent="0.3">
      <c r="A14" t="s">
        <v>41</v>
      </c>
      <c r="B14" s="4">
        <f>ROUND(D8*(1+$B$1),2)</f>
        <v>206.3</v>
      </c>
    </row>
    <row r="15" spans="1:8" x14ac:dyDescent="0.3">
      <c r="A15" t="s">
        <v>42</v>
      </c>
      <c r="B15" s="4">
        <f>B13-B14</f>
        <v>1.999999999998181E-2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 filen</vt:lpstr>
      <vt:lpstr>Læg moms til</vt:lpstr>
      <vt:lpstr>Træk moms fra</vt:lpstr>
      <vt:lpstr>Afrunding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Moms i dansk Excel: læg moms til, træk moms fra og afrund</dc:title>
  <dc:creator/>
  <cp:lastModifiedBy/>
  <dcterms:created xsi:type="dcterms:W3CDTF">2026-09-17T13:18:21Z</dcterms:created>
  <dcterms:modified xsi:type="dcterms:W3CDTF">2026-09-17T13:18:26Z</dcterms:modified>
</cp:coreProperties>
</file>