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8_{99C2F3A7-2D24-4BA8-AB33-7EA7125D1290}" xr6:coauthVersionLast="47" xr6:coauthVersionMax="47" xr10:uidLastSave="{00000000-0000-0000-0000-000000000000}"/>
  <bookViews>
    <workbookView xWindow="-108" yWindow="-108" windowWidth="23256" windowHeight="12456" xr2:uid="{CDE9595B-2863-440C-80DD-62430D54BF7C}"/>
  </bookViews>
  <sheets>
    <sheet name="Om filen" sheetId="1" r:id="rId1"/>
    <sheet name="Fejl og årsager" sheetId="2" r:id="rId2"/>
    <sheet name="HVIS.FEJL skjuler" sheetId="3" r:id="rId3"/>
    <sheet name="Fejlkonstanter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8" i="4" l="1"/>
  <c r="E9" i="4"/>
  <c r="D2" i="4"/>
  <c r="D3" i="4"/>
  <c r="D4" i="4"/>
  <c r="D5" i="4"/>
  <c r="D8" i="4"/>
  <c r="D9" i="4"/>
  <c r="C8" i="4"/>
  <c r="C9" i="4"/>
  <c r="B2" i="4"/>
  <c r="B3" i="4"/>
  <c r="B4" i="4"/>
  <c r="B5" i="4"/>
  <c r="B8" i="4"/>
  <c r="B9" i="4"/>
  <c r="A9" i="4"/>
  <c r="A8" i="4"/>
  <c r="A7" i="4"/>
  <c r="E7" i="4" s="1"/>
  <c r="A6" i="4"/>
  <c r="E6" i="4" s="1"/>
  <c r="A5" i="4"/>
  <c r="E5" i="4" s="1"/>
  <c r="A4" i="4"/>
  <c r="E4" i="4" s="1"/>
  <c r="A3" i="4"/>
  <c r="E3" i="4" s="1"/>
  <c r="A2" i="4"/>
  <c r="E2" i="4" s="1"/>
  <c r="E6" i="3"/>
  <c r="F2" i="3"/>
  <c r="F6" i="3" s="1"/>
  <c r="F3" i="3"/>
  <c r="F4" i="3"/>
  <c r="F5" i="3"/>
  <c r="E2" i="3"/>
  <c r="E3" i="3"/>
  <c r="E4" i="3"/>
  <c r="E5" i="3"/>
  <c r="D2" i="3" a="1"/>
  <c r="D2" i="3" s="1"/>
  <c r="D6" i="3" s="1"/>
  <c r="D3" i="3" a="1"/>
  <c r="D3" i="3" s="1"/>
  <c r="D4" i="3" a="1"/>
  <c r="D4" i="3" s="1"/>
  <c r="D5" i="3" a="1"/>
  <c r="D5" i="3" s="1"/>
  <c r="C2" i="3" a="1"/>
  <c r="C2" i="3" s="1"/>
  <c r="C3" i="3" a="1"/>
  <c r="C3" i="3" s="1"/>
  <c r="C4" i="3" a="1"/>
  <c r="C4" i="3" s="1"/>
  <c r="C5" i="3" a="1"/>
  <c r="C5" i="3" s="1"/>
  <c r="D3" i="2"/>
  <c r="D9" i="2"/>
  <c r="C20" i="2" a="1"/>
  <c r="C20" i="2" s="1"/>
  <c r="D20" i="2" s="1"/>
  <c r="C19" i="2" a="1"/>
  <c r="C19" i="2" s="1"/>
  <c r="D19" i="2" s="1"/>
  <c r="C18" i="2" a="1"/>
  <c r="C18" i="2" s="1"/>
  <c r="D18" i="2" s="1"/>
  <c r="G17" i="2" a="1"/>
  <c r="G17" i="2" s="1"/>
  <c r="C17" i="2" a="1"/>
  <c r="C17" i="2" s="1"/>
  <c r="D17" i="2" s="1"/>
  <c r="G16" i="2" a="1"/>
  <c r="G16" i="2" s="1"/>
  <c r="C16" i="2" a="1"/>
  <c r="C16" i="2" s="1"/>
  <c r="D16" i="2" s="1"/>
  <c r="G15" i="2"/>
  <c r="C15" i="2"/>
  <c r="D15" i="2" s="1"/>
  <c r="C14" i="2"/>
  <c r="D14" i="2" s="1"/>
  <c r="G13" i="2"/>
  <c r="C13" i="2"/>
  <c r="D13" i="2" s="1"/>
  <c r="G12" i="2"/>
  <c r="C12" i="2"/>
  <c r="D12" i="2" s="1"/>
  <c r="G11" i="2"/>
  <c r="C11" i="2"/>
  <c r="D11" i="2" s="1"/>
  <c r="G10" i="2"/>
  <c r="C10" i="2"/>
  <c r="D10" i="2" s="1"/>
  <c r="G9" i="2"/>
  <c r="C9" i="2"/>
  <c r="G8" i="2"/>
  <c r="C8" i="2"/>
  <c r="D8" i="2" s="1"/>
  <c r="G7" i="2"/>
  <c r="C7" i="2"/>
  <c r="D7" i="2" s="1"/>
  <c r="G6" i="2"/>
  <c r="C6" i="2" a="1"/>
  <c r="C6" i="2" s="1"/>
  <c r="D6" i="2" s="1"/>
  <c r="G5" i="2"/>
  <c r="C5" i="2" a="1"/>
  <c r="C5" i="2" s="1"/>
  <c r="D5" i="2" s="1"/>
  <c r="G4" i="2"/>
  <c r="C4" i="2" a="1"/>
  <c r="C4" i="2" s="1"/>
  <c r="D4" i="2" s="1"/>
  <c r="G3" i="2"/>
  <c r="C3" i="2"/>
  <c r="G2" i="2"/>
  <c r="C2" i="2"/>
  <c r="D2" i="2" s="1"/>
  <c r="E2" i="2"/>
  <c r="E18" i="2"/>
  <c r="E19" i="2"/>
  <c r="E9" i="2"/>
  <c r="E10" i="2"/>
  <c r="E11" i="2"/>
  <c r="E12" i="2"/>
  <c r="E13" i="2"/>
  <c r="E14" i="2"/>
  <c r="E15" i="2"/>
  <c r="E16" i="2"/>
  <c r="E17" i="2"/>
  <c r="E3" i="2"/>
  <c r="E4" i="2"/>
  <c r="E20" i="2"/>
  <c r="E5" i="2"/>
  <c r="E6" i="2"/>
  <c r="E7" i="2"/>
  <c r="E8" i="2"/>
  <c r="B7" i="4" l="1"/>
  <c r="D7" i="4"/>
  <c r="B6" i="4"/>
  <c r="D6" i="4"/>
  <c r="C7" i="4"/>
  <c r="C6" i="4"/>
  <c r="C5" i="4"/>
  <c r="C4" i="4"/>
  <c r="C3" i="4"/>
  <c r="C2" i="4"/>
  <c r="C6" i="3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cellMetadata count="1">
    <bk>
      <rc t="1" v="0"/>
    </bk>
  </cellMetadata>
  <valueMetadata count="4">
    <bk>
      <rc t="2" v="0"/>
    </bk>
    <bk>
      <rc t="2" v="1"/>
    </bk>
    <bk>
      <rc t="2" v="2"/>
    </bk>
    <bk>
      <rc t="2" v="3"/>
    </bk>
  </valueMetadata>
</metadata>
</file>

<file path=xl/sharedStrings.xml><?xml version="1.0" encoding="utf-8"?>
<sst xmlns="http://schemas.openxmlformats.org/spreadsheetml/2006/main" count="96" uniqueCount="72">
  <si>
    <t>Excel-fejl på dansk: alle fejlværdier genskabt</t>
  </si>
  <si>
    <t>Hører til guiden 'Excel-fejl på dansk' på Excelformel.dk.</t>
  </si>
  <si>
    <t>Arket 'Fejl og årsager' genskaber hver fejlværdi i kolonne C. Kolonne D viser FEJLTYPE, kolonne E formlen som tekst, og kolonne G en rettet formel, hvor der findes en enkel rettelse.</t>
  </si>
  <si>
    <t>Eksempeldata til formlerne står i kolonne K:P. Celle N2 indeholder et mellemrum, og M4 og P2 indeholder tekst.</t>
  </si>
  <si>
    <t>Arket 'HVIS.FEJL skjuler' viser, hvordan HVIS.FEJL og HVISIT kan skjule en tastefejl eller en manglende $-reference.</t>
  </si>
  <si>
    <t>Arket 'Fejlkonstanter' viser fejlværdierne skrevet direkte som konstanter og deres FEJLTYPE-nummer.</t>
  </si>
  <si>
    <t>Oprettet og genberegnet i Microsoft Excel 16.0 (build 20326), dansk sprog, 2026-09-17.</t>
  </si>
  <si>
    <t>Filen indeholder ingen makroer.</t>
  </si>
  <si>
    <t>Eksempeldata er opdigtede til illustration.</t>
  </si>
  <si>
    <t>Excelformel.dk</t>
  </si>
  <si>
    <t>Fejl</t>
  </si>
  <si>
    <t>Engelsk</t>
  </si>
  <si>
    <t>Eksempel</t>
  </si>
  <si>
    <t>FEJLTYPE</t>
  </si>
  <si>
    <t>Formlen i C</t>
  </si>
  <si>
    <t>Årsag</t>
  </si>
  <si>
    <t>Rettet</t>
  </si>
  <si>
    <t>Varenr</t>
  </si>
  <si>
    <t>Pris</t>
  </si>
  <si>
    <t>Antal</t>
  </si>
  <si>
    <t>Note</t>
  </si>
  <si>
    <t>Varenr som tekst</t>
  </si>
  <si>
    <t xml:space="preserve"> </t>
  </si>
  <si>
    <t>4 stk</t>
  </si>
  <si>
    <t>1001</t>
  </si>
  <si>
    <t>#DIVISION/0!</t>
  </si>
  <si>
    <t>#DIV/0!</t>
  </si>
  <si>
    <t>Der divideres med en tom celle (M2)</t>
  </si>
  <si>
    <t>Gennemsnit af celler uden tal</t>
  </si>
  <si>
    <t>#NAVN?</t>
  </si>
  <si>
    <t>#NAME?</t>
  </si>
  <si>
    <t>Stavefejl i funktionsnavnet</t>
  </si>
  <si>
    <t>Engelsk funktionsnavn skrevet i dansk Excel</t>
  </si>
  <si>
    <t>Tekst uden anførselstegn</t>
  </si>
  <si>
    <t>#VÆRDI!</t>
  </si>
  <si>
    <t>#VALUE!</t>
  </si>
  <si>
    <t>Der regnes med tekst (M4 indeholder '4 stk')</t>
  </si>
  <si>
    <t>Cellen ser tom ud, men indeholder et mellemrum (N2)</t>
  </si>
  <si>
    <t>#REFERENCE!</t>
  </si>
  <si>
    <t>#REF!</t>
  </si>
  <si>
    <t>Kolonnenummeret er større end opslagsområdet</t>
  </si>
  <si>
    <t>Rækkenummeret ligger uden for området</t>
  </si>
  <si>
    <t>#I/T</t>
  </si>
  <si>
    <t>#N/A</t>
  </si>
  <si>
    <t>Opslagsværdien findes ikke</t>
  </si>
  <si>
    <t>Varenummeret i P2 er tekst, i listen er det tal</t>
  </si>
  <si>
    <t>#NUMMER!</t>
  </si>
  <si>
    <t>#NUM!</t>
  </si>
  <si>
    <t>Startdatoen ligger efter slutdatoen</t>
  </si>
  <si>
    <t>Kvadratroden af et negativt tal</t>
  </si>
  <si>
    <t>#NULL!</t>
  </si>
  <si>
    <t>Mellemrum i stedet for semikolon mellem to celler</t>
  </si>
  <si>
    <t>#BEREGN!</t>
  </si>
  <si>
    <t>#CALC!</t>
  </si>
  <si>
    <t>FILTRER finder ingen rækker</t>
  </si>
  <si>
    <t>LAMBDA skrevet i en celle uden at blive kaldt</t>
  </si>
  <si>
    <t>#OVERLØB!</t>
  </si>
  <si>
    <t>#SPILL!</t>
  </si>
  <si>
    <t>Resultatet skal bruge C18:C20, men C19 er optaget</t>
  </si>
  <si>
    <t>#FELT!</t>
  </si>
  <si>
    <t>#FIELD!</t>
  </si>
  <si>
    <t>K2 er et almindeligt tal, ikke en datatype med felter</t>
  </si>
  <si>
    <t>Punktum-notation på en celle uden datatype</t>
  </si>
  <si>
    <t>HVIS.FEJL, tastefejl</t>
  </si>
  <si>
    <t>HVISIT, tastefejl</t>
  </si>
  <si>
    <t>HVISIT, korrekt</t>
  </si>
  <si>
    <t>HVISIT, uden $</t>
  </si>
  <si>
    <t>I alt</t>
  </si>
  <si>
    <t>Konstant</t>
  </si>
  <si>
    <t>ER.FEJL</t>
  </si>
  <si>
    <t>ER.FJL</t>
  </si>
  <si>
    <t>ER.IKKE.TILGÆNGELIG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</si>
</sst>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4" fontId="0" fillId="0" borderId="0" xfId="0" applyNumberFormat="1"/>
    <xf numFmtId="49" fontId="0" fillId="0" borderId="0" xfId="0" applyNumberFormat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Types" Target="richData/rdRichValueTypes.xml"/><Relationship Id="rId5" Type="http://schemas.openxmlformats.org/officeDocument/2006/relationships/theme" Target="theme/theme1.xml"/><Relationship Id="rId10" Type="http://schemas.microsoft.com/office/2017/06/relationships/rdRichValueStructure" Target="richData/rdrichvaluestructure.xml"/><Relationship Id="rId4" Type="http://schemas.openxmlformats.org/officeDocument/2006/relationships/worksheet" Target="worksheets/sheet4.xml"/><Relationship Id="rId9" Type="http://schemas.microsoft.com/office/2017/06/relationships/rdRichValue" Target="richData/rdrichvalue.xml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13</v>
    <v>3</v>
  </rv>
  <rv s="0">
    <v>13</v>
    <v>24</v>
  </rv>
  <rv s="1">
    <v>0</v>
    <v>8</v>
    <v>2</v>
    <v>1</v>
  </rv>
  <rv s="2">
    <v>12</v>
    <v>Pris</v>
    <v>0</v>
  </rv>
</rvData>
</file>

<file path=xl/richData/rdrichvaluestructure.xml><?xml version="1.0" encoding="utf-8"?>
<rvStructures xmlns="http://schemas.microsoft.com/office/spreadsheetml/2017/richdata" count="3">
  <s t="_error">
    <k n="errorType" t="i"/>
    <k n="subType" t="i"/>
  </s>
  <s t="_error">
    <k n="colOffset" t="i"/>
    <k n="errorType" t="i"/>
    <k n="rwOffset" t="i"/>
    <k n="subType" t="i"/>
  </s>
  <s t="_error">
    <k n="errorType" t="i"/>
    <k n="field" t="s"/>
    <k n="subType" t="i"/>
  </s>
</rvStructure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E9E39-C316-4F77-9EA3-3CE901045269}">
  <dimension ref="A1:A12"/>
  <sheetViews>
    <sheetView tabSelected="1" workbookViewId="0"/>
  </sheetViews>
  <sheetFormatPr defaultRowHeight="14.4" x14ac:dyDescent="0.3"/>
  <cols>
    <col min="1" max="1" width="100.77734375" customWidth="1"/>
  </cols>
  <sheetData>
    <row r="1" spans="1:1" ht="18" x14ac:dyDescent="0.35">
      <c r="A1" s="2" t="s">
        <v>0</v>
      </c>
    </row>
    <row r="3" spans="1:1" x14ac:dyDescent="0.3">
      <c r="A3" t="s">
        <v>1</v>
      </c>
    </row>
    <row r="4" spans="1:1" x14ac:dyDescent="0.3">
      <c r="A4" t="s">
        <v>2</v>
      </c>
    </row>
    <row r="5" spans="1:1" x14ac:dyDescent="0.3">
      <c r="A5" t="s">
        <v>3</v>
      </c>
    </row>
    <row r="6" spans="1:1" x14ac:dyDescent="0.3">
      <c r="A6" t="s">
        <v>4</v>
      </c>
    </row>
    <row r="7" spans="1:1" x14ac:dyDescent="0.3">
      <c r="A7" t="s">
        <v>5</v>
      </c>
    </row>
    <row r="9" spans="1:1" x14ac:dyDescent="0.3">
      <c r="A9" t="s">
        <v>6</v>
      </c>
    </row>
    <row r="10" spans="1:1" x14ac:dyDescent="0.3">
      <c r="A10" t="s">
        <v>7</v>
      </c>
    </row>
    <row r="11" spans="1:1" x14ac:dyDescent="0.3">
      <c r="A11" t="s">
        <v>8</v>
      </c>
    </row>
    <row r="12" spans="1:1" x14ac:dyDescent="0.3">
      <c r="A12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AC040-F4AF-4294-A64A-0B1C37A50300}">
  <dimension ref="A1:P20"/>
  <sheetViews>
    <sheetView workbookViewId="0">
      <pane ySplit="1" topLeftCell="A2" activePane="bottomLeft" state="frozenSplit"/>
      <selection pane="bottomLeft"/>
    </sheetView>
  </sheetViews>
  <sheetFormatPr defaultRowHeight="14.4" x14ac:dyDescent="0.3"/>
  <cols>
    <col min="1" max="1" width="12.44140625" bestFit="1" customWidth="1"/>
    <col min="2" max="2" width="8" bestFit="1" customWidth="1"/>
    <col min="3" max="3" width="12.44140625" bestFit="1" customWidth="1"/>
    <col min="4" max="4" width="8.5546875" bestFit="1" customWidth="1"/>
    <col min="5" max="5" width="46.5546875" bestFit="1" customWidth="1"/>
    <col min="6" max="6" width="44.21875" bestFit="1" customWidth="1"/>
    <col min="7" max="7" width="12.109375" bestFit="1" customWidth="1"/>
    <col min="11" max="11" width="6.44140625" bestFit="1" customWidth="1"/>
    <col min="12" max="12" width="6.5546875" bestFit="1" customWidth="1"/>
    <col min="13" max="13" width="5.33203125" bestFit="1" customWidth="1"/>
    <col min="14" max="14" width="5" bestFit="1" customWidth="1"/>
    <col min="16" max="16" width="15" bestFit="1" customWidth="1"/>
  </cols>
  <sheetData>
    <row r="1" spans="1:16" x14ac:dyDescent="0.3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K1" s="1" t="s">
        <v>17</v>
      </c>
      <c r="L1" s="1" t="s">
        <v>18</v>
      </c>
      <c r="M1" s="1" t="s">
        <v>19</v>
      </c>
      <c r="N1" s="1" t="s">
        <v>20</v>
      </c>
      <c r="O1" s="1"/>
      <c r="P1" s="1" t="s">
        <v>21</v>
      </c>
    </row>
    <row r="2" spans="1:16" x14ac:dyDescent="0.3">
      <c r="A2" s="4" t="s">
        <v>25</v>
      </c>
      <c r="B2" s="4" t="s">
        <v>26</v>
      </c>
      <c r="C2" t="e">
        <f>L3/M2</f>
        <v>#DIV/0!</v>
      </c>
      <c r="D2">
        <f t="shared" ref="D2:D20" si="0">ERROR.TYPE(C2)</f>
        <v>2</v>
      </c>
      <c r="E2" t="str">
        <f t="shared" ref="E2:E20" ca="1" si="1">_xlfn.FORMULATEXT(C2)</f>
        <v>=L3/M2</v>
      </c>
      <c r="F2" t="s">
        <v>27</v>
      </c>
      <c r="G2" t="str">
        <f>IF(M2=0,"",L3/M2)</f>
        <v/>
      </c>
      <c r="K2">
        <v>1001</v>
      </c>
      <c r="L2" s="3">
        <v>49.95</v>
      </c>
      <c r="N2" t="s">
        <v>22</v>
      </c>
      <c r="P2" s="4" t="s">
        <v>24</v>
      </c>
    </row>
    <row r="3" spans="1:16" x14ac:dyDescent="0.3">
      <c r="A3" s="4" t="s">
        <v>25</v>
      </c>
      <c r="B3" s="4" t="s">
        <v>26</v>
      </c>
      <c r="C3" t="e">
        <f>AVERAGE(N2:N4)</f>
        <v>#DIV/0!</v>
      </c>
      <c r="D3">
        <f t="shared" si="0"/>
        <v>2</v>
      </c>
      <c r="E3" t="str">
        <f t="shared" ca="1" si="1"/>
        <v>=MIDDEL(N2:N4)</v>
      </c>
      <c r="F3" t="s">
        <v>28</v>
      </c>
      <c r="G3" t="str">
        <f>IF(COUNT(N2:N4)=0,"",AVERAGE(N2:N4))</f>
        <v/>
      </c>
      <c r="K3">
        <v>1002</v>
      </c>
      <c r="L3" s="3">
        <v>120</v>
      </c>
      <c r="M3">
        <v>4</v>
      </c>
    </row>
    <row r="4" spans="1:16" x14ac:dyDescent="0.3">
      <c r="A4" s="4" t="s">
        <v>29</v>
      </c>
      <c r="B4" s="4" t="s">
        <v>30</v>
      </c>
      <c r="C4" t="e" cm="1">
        <f t="array" aca="1" ref="C4" ca="1">LOPSLG(1001,K2:L4,2,FALSE)</f>
        <v>#NAME?</v>
      </c>
      <c r="D4">
        <f t="shared" ca="1" si="0"/>
        <v>5</v>
      </c>
      <c r="E4" t="str">
        <f t="shared" ca="1" si="1"/>
        <v>=LOPSLG(1001;K2:L4;2;FALSK)</v>
      </c>
      <c r="F4" t="s">
        <v>31</v>
      </c>
      <c r="G4">
        <f>VLOOKUP(1001,K2:L4,2,FALSE)</f>
        <v>49.95</v>
      </c>
      <c r="K4">
        <v>1003</v>
      </c>
      <c r="L4" s="3">
        <v>15.5</v>
      </c>
      <c r="M4" t="s">
        <v>23</v>
      </c>
    </row>
    <row r="5" spans="1:16" x14ac:dyDescent="0.3">
      <c r="A5" s="4" t="s">
        <v>29</v>
      </c>
      <c r="B5" s="4" t="s">
        <v>30</v>
      </c>
      <c r="C5" t="e" cm="1">
        <f t="array" aca="1" ref="C5" ca="1">_xludf.VLOOKUP(1001,K2:L4,2,FALSE)</f>
        <v>#NAME?</v>
      </c>
      <c r="D5">
        <f t="shared" ca="1" si="0"/>
        <v>5</v>
      </c>
      <c r="E5" t="str">
        <f t="shared" ca="1" si="1"/>
        <v>=VLOOKUP(1001;K2:L4;2;FALSK)</v>
      </c>
      <c r="F5" t="s">
        <v>32</v>
      </c>
      <c r="G5">
        <f>VLOOKUP(1001,K2:L4,2,FALSE)</f>
        <v>49.95</v>
      </c>
    </row>
    <row r="6" spans="1:16" x14ac:dyDescent="0.3">
      <c r="A6" s="4" t="s">
        <v>29</v>
      </c>
      <c r="B6" s="4" t="s">
        <v>30</v>
      </c>
      <c r="C6" t="e" cm="1">
        <f t="array" ref="C6">IF(M3&gt;2,mange,få)</f>
        <v>#NAME?</v>
      </c>
      <c r="D6">
        <f t="shared" si="0"/>
        <v>5</v>
      </c>
      <c r="E6" t="str">
        <f t="shared" ca="1" si="1"/>
        <v>=HVIS(M3&gt;2;mange;få)</v>
      </c>
      <c r="F6" t="s">
        <v>33</v>
      </c>
      <c r="G6" t="str">
        <f>IF(M3&gt;2,"mange","få")</f>
        <v>mange</v>
      </c>
    </row>
    <row r="7" spans="1:16" x14ac:dyDescent="0.3">
      <c r="A7" s="4" t="s">
        <v>34</v>
      </c>
      <c r="B7" s="4" t="s">
        <v>35</v>
      </c>
      <c r="C7" t="e">
        <f>L4*M4</f>
        <v>#VALUE!</v>
      </c>
      <c r="D7">
        <f t="shared" si="0"/>
        <v>3</v>
      </c>
      <c r="E7" t="str">
        <f t="shared" ca="1" si="1"/>
        <v>=L4*M4</v>
      </c>
      <c r="F7" t="s">
        <v>36</v>
      </c>
      <c r="G7">
        <f>L4*VALUE(_xlfn.TEXTBEFORE(M4," "))</f>
        <v>62</v>
      </c>
    </row>
    <row r="8" spans="1:16" x14ac:dyDescent="0.3">
      <c r="A8" s="4" t="s">
        <v>34</v>
      </c>
      <c r="B8" s="4" t="s">
        <v>35</v>
      </c>
      <c r="C8" s="3" t="e">
        <f>L2+N2</f>
        <v>#VALUE!</v>
      </c>
      <c r="D8">
        <f t="shared" si="0"/>
        <v>3</v>
      </c>
      <c r="E8" t="str">
        <f t="shared" ca="1" si="1"/>
        <v>=L2+N2</v>
      </c>
      <c r="F8" t="s">
        <v>37</v>
      </c>
      <c r="G8" s="3">
        <f>SUM(L2,N2)</f>
        <v>49.95</v>
      </c>
    </row>
    <row r="9" spans="1:16" x14ac:dyDescent="0.3">
      <c r="A9" s="4" t="s">
        <v>38</v>
      </c>
      <c r="B9" s="4" t="s">
        <v>39</v>
      </c>
      <c r="C9" t="e">
        <f>VLOOKUP(1001,K2:L4,3,FALSE)</f>
        <v>#REF!</v>
      </c>
      <c r="D9">
        <f t="shared" si="0"/>
        <v>4</v>
      </c>
      <c r="E9" t="str">
        <f t="shared" ca="1" si="1"/>
        <v>=LOPSLAG(1001;K2:L4;3;FALSK)</v>
      </c>
      <c r="F9" t="s">
        <v>40</v>
      </c>
      <c r="G9">
        <f>VLOOKUP(1001,K2:L4,2,FALSE)</f>
        <v>49.95</v>
      </c>
    </row>
    <row r="10" spans="1:16" x14ac:dyDescent="0.3">
      <c r="A10" s="4" t="s">
        <v>38</v>
      </c>
      <c r="B10" s="4" t="s">
        <v>39</v>
      </c>
      <c r="C10" t="e">
        <f>INDEX(L2:L4,4)</f>
        <v>#REF!</v>
      </c>
      <c r="D10">
        <f t="shared" si="0"/>
        <v>4</v>
      </c>
      <c r="E10" t="str">
        <f t="shared" ca="1" si="1"/>
        <v>=INDEKS(L2:L4;4)</v>
      </c>
      <c r="F10" t="s">
        <v>41</v>
      </c>
      <c r="G10">
        <f>INDEX(L2:L4,3)</f>
        <v>15.5</v>
      </c>
    </row>
    <row r="11" spans="1:16" x14ac:dyDescent="0.3">
      <c r="A11" s="4" t="s">
        <v>42</v>
      </c>
      <c r="B11" s="4" t="s">
        <v>43</v>
      </c>
      <c r="C11" t="e">
        <f>VLOOKUP(1009,K2:L4,2,FALSE)</f>
        <v>#N/A</v>
      </c>
      <c r="D11">
        <f t="shared" si="0"/>
        <v>7</v>
      </c>
      <c r="E11" t="str">
        <f t="shared" ca="1" si="1"/>
        <v>=LOPSLAG(1009;K2:L4;2;FALSK)</v>
      </c>
      <c r="F11" t="s">
        <v>44</v>
      </c>
      <c r="G11" t="str">
        <f>_xlfn.IFNA(VLOOKUP(1009,K2:L4,2,FALSE),"Ukendt varenr")</f>
        <v>Ukendt varenr</v>
      </c>
    </row>
    <row r="12" spans="1:16" x14ac:dyDescent="0.3">
      <c r="A12" s="4" t="s">
        <v>42</v>
      </c>
      <c r="B12" s="4" t="s">
        <v>43</v>
      </c>
      <c r="C12" t="e">
        <f>VLOOKUP(P2,K2:L4,2,FALSE)</f>
        <v>#N/A</v>
      </c>
      <c r="D12">
        <f t="shared" si="0"/>
        <v>7</v>
      </c>
      <c r="E12" t="str">
        <f t="shared" ca="1" si="1"/>
        <v>=LOPSLAG(P2;K2:L4;2;FALSK)</v>
      </c>
      <c r="F12" t="s">
        <v>45</v>
      </c>
      <c r="G12">
        <f>VLOOKUP(VALUE(P2),K2:L4,2,FALSE)</f>
        <v>49.95</v>
      </c>
    </row>
    <row r="13" spans="1:16" x14ac:dyDescent="0.3">
      <c r="A13" s="4" t="s">
        <v>46</v>
      </c>
      <c r="B13" s="4" t="s">
        <v>47</v>
      </c>
      <c r="C13" t="e">
        <f>DATEDIF(DATE(2026,9,30),DATE(2026,9,1),"d")</f>
        <v>#NUM!</v>
      </c>
      <c r="D13">
        <f t="shared" si="0"/>
        <v>6</v>
      </c>
      <c r="E13" t="str">
        <f t="shared" ca="1" si="1"/>
        <v>=DATO.FORSKEL(DATO(2026;9;30);DATO(2026;9;1);"d")</v>
      </c>
      <c r="F13" t="s">
        <v>48</v>
      </c>
      <c r="G13">
        <f>DATEDIF(DATE(2026,9,1),DATE(2026,9,30),"d")</f>
        <v>29</v>
      </c>
    </row>
    <row r="14" spans="1:16" x14ac:dyDescent="0.3">
      <c r="A14" s="4" t="s">
        <v>46</v>
      </c>
      <c r="B14" s="4" t="s">
        <v>47</v>
      </c>
      <c r="C14" t="e">
        <f>SQRT(L3-200)</f>
        <v>#NUM!</v>
      </c>
      <c r="D14">
        <f t="shared" si="0"/>
        <v>6</v>
      </c>
      <c r="E14" t="str">
        <f t="shared" ca="1" si="1"/>
        <v>=KVROD(L3-200)</v>
      </c>
      <c r="F14" t="s">
        <v>49</v>
      </c>
    </row>
    <row r="15" spans="1:16" x14ac:dyDescent="0.3">
      <c r="A15" s="4" t="s">
        <v>50</v>
      </c>
      <c r="B15" s="4" t="s">
        <v>50</v>
      </c>
      <c r="C15" t="e">
        <f>SUM(L2 L4)</f>
        <v>#NULL!</v>
      </c>
      <c r="D15">
        <f t="shared" si="0"/>
        <v>1</v>
      </c>
      <c r="E15" t="str">
        <f t="shared" ca="1" si="1"/>
        <v>=SUM(L2 L4)</v>
      </c>
      <c r="F15" t="s">
        <v>51</v>
      </c>
      <c r="G15" s="3">
        <f>SUM(L2,L4)</f>
        <v>65.45</v>
      </c>
    </row>
    <row r="16" spans="1:16" x14ac:dyDescent="0.3">
      <c r="A16" s="4" t="s">
        <v>52</v>
      </c>
      <c r="B16" s="4" t="s">
        <v>53</v>
      </c>
      <c r="C16" t="e" cm="1" vm="1">
        <f t="array" ref="C16">_xlfn._xlws.FILTER(K2:K4,L2:L4&gt;500)</f>
        <v>#VALUE!</v>
      </c>
      <c r="D16">
        <f t="shared" si="0"/>
        <v>14</v>
      </c>
      <c r="E16" t="str">
        <f t="shared" ca="1" si="1"/>
        <v>=FILTRER(K2:K4;L2:L4&gt;500)</v>
      </c>
      <c r="F16" t="s">
        <v>54</v>
      </c>
      <c r="G16" t="str" cm="1">
        <f t="array" ref="G16">_xlfn._xlws.FILTER(K2:K4,L2:L4&gt;500,"Ingen")</f>
        <v>Ingen</v>
      </c>
    </row>
    <row r="17" spans="1:7" x14ac:dyDescent="0.3">
      <c r="A17" s="4" t="s">
        <v>52</v>
      </c>
      <c r="B17" s="4" t="s">
        <v>53</v>
      </c>
      <c r="C17" t="e" cm="1" vm="2">
        <f t="array" ref="C17">_xlfn.LAMBDA(_xlpm.x,_xlpm.x*1.25)</f>
        <v>#VALUE!</v>
      </c>
      <c r="D17">
        <f t="shared" si="0"/>
        <v>14</v>
      </c>
      <c r="E17" t="str">
        <f t="shared" ca="1" si="1"/>
        <v>=LAMBDA(x;x*1,25)</v>
      </c>
      <c r="F17" t="s">
        <v>55</v>
      </c>
      <c r="G17" cm="1">
        <f t="array" ref="G17">_xlfn.LAMBDA(_xlpm.x,_xlpm.x*1.25)(L3)</f>
        <v>150</v>
      </c>
    </row>
    <row r="18" spans="1:7" x14ac:dyDescent="0.3">
      <c r="A18" s="4" t="s">
        <v>56</v>
      </c>
      <c r="B18" s="4" t="s">
        <v>57</v>
      </c>
      <c r="C18" t="e" cm="1" vm="3">
        <f t="array" aca="1" ref="C18" ca="1">K2:K4</f>
        <v>#VALUE!</v>
      </c>
      <c r="D18">
        <f t="shared" ca="1" si="0"/>
        <v>9</v>
      </c>
      <c r="E18" t="str">
        <f t="shared" ca="1" si="1"/>
        <v>=K2:K4</v>
      </c>
      <c r="F18" t="s">
        <v>58</v>
      </c>
    </row>
    <row r="19" spans="1:7" x14ac:dyDescent="0.3">
      <c r="A19" s="4" t="s">
        <v>59</v>
      </c>
      <c r="B19" s="4" t="s">
        <v>60</v>
      </c>
      <c r="C19" t="e" cm="1" vm="4">
        <f t="array" ref="C19">_xlfn.FIELDVALUE(K2,"Pris")</f>
        <v>#VALUE!</v>
      </c>
      <c r="D19">
        <f t="shared" si="0"/>
        <v>13</v>
      </c>
      <c r="E19" t="str">
        <f t="shared" ca="1" si="1"/>
        <v>=FELTVÆRDI(K2;"Pris")</v>
      </c>
      <c r="F19" t="s">
        <v>61</v>
      </c>
    </row>
    <row r="20" spans="1:7" x14ac:dyDescent="0.3">
      <c r="A20" s="4" t="s">
        <v>59</v>
      </c>
      <c r="B20" s="4" t="s">
        <v>60</v>
      </c>
      <c r="C20" t="e" cm="1" vm="4">
        <f t="array" ref="C20">_FV(K2,"Pris")</f>
        <v>#VALUE!</v>
      </c>
      <c r="D20">
        <f t="shared" si="0"/>
        <v>13</v>
      </c>
      <c r="E20" t="str">
        <f t="shared" ca="1" si="1"/>
        <v>=K2.Pris</v>
      </c>
      <c r="F20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328B1-6088-476A-BC2E-6224DB56C019}">
  <dimension ref="A1:I6"/>
  <sheetViews>
    <sheetView workbookViewId="0"/>
  </sheetViews>
  <sheetFormatPr defaultRowHeight="14.4" x14ac:dyDescent="0.3"/>
  <cols>
    <col min="1" max="1" width="6.44140625" bestFit="1" customWidth="1"/>
    <col min="2" max="2" width="5.33203125" bestFit="1" customWidth="1"/>
    <col min="3" max="3" width="17.21875" bestFit="1" customWidth="1"/>
    <col min="4" max="4" width="14.44140625" bestFit="1" customWidth="1"/>
    <col min="5" max="5" width="13.5546875" bestFit="1" customWidth="1"/>
    <col min="6" max="6" width="12.88671875" bestFit="1" customWidth="1"/>
    <col min="8" max="8" width="6.44140625" bestFit="1" customWidth="1"/>
    <col min="9" max="9" width="6.5546875" bestFit="1" customWidth="1"/>
  </cols>
  <sheetData>
    <row r="1" spans="1:9" x14ac:dyDescent="0.3">
      <c r="A1" s="1" t="s">
        <v>17</v>
      </c>
      <c r="B1" s="1" t="s">
        <v>19</v>
      </c>
      <c r="C1" s="1" t="s">
        <v>63</v>
      </c>
      <c r="D1" s="1" t="s">
        <v>64</v>
      </c>
      <c r="E1" s="1" t="s">
        <v>65</v>
      </c>
      <c r="F1" s="1" t="s">
        <v>66</v>
      </c>
      <c r="G1" s="1"/>
      <c r="H1" s="1" t="s">
        <v>17</v>
      </c>
      <c r="I1" s="1" t="s">
        <v>18</v>
      </c>
    </row>
    <row r="2" spans="1:9" x14ac:dyDescent="0.3">
      <c r="A2">
        <v>1003</v>
      </c>
      <c r="B2">
        <v>2</v>
      </c>
      <c r="C2" s="3" cm="1">
        <f t="array" aca="1" ref="C2" ca="1">IFERROR(B2*LOPSLG(A2,$H$2:$I$4,2,FALSE),0)</f>
        <v>0</v>
      </c>
      <c r="D2" s="3" t="e" cm="1">
        <f t="array" aca="1" ref="D2" ca="1">_xlfn.IFNA(B2*LOPSLG(A2,$H$2:$I$4,2,FALSE),0)</f>
        <v>#NAME?</v>
      </c>
      <c r="E2" s="3">
        <f t="shared" ref="E2:E5" si="0">_xlfn.IFNA(B2*VLOOKUP(A2,$H$2:$I$4,2,FALSE),"Ukendt varenr")</f>
        <v>31</v>
      </c>
      <c r="F2" s="3">
        <f t="shared" ref="F2:F5" si="1">_xlfn.IFNA(B2*VLOOKUP(A2,H2:I4,2,FALSE),"Ukendt varenr")</f>
        <v>31</v>
      </c>
      <c r="H2">
        <v>1001</v>
      </c>
      <c r="I2" s="3">
        <v>49.95</v>
      </c>
    </row>
    <row r="3" spans="1:9" x14ac:dyDescent="0.3">
      <c r="A3">
        <v>1001</v>
      </c>
      <c r="B3">
        <v>4</v>
      </c>
      <c r="C3" s="3" cm="1">
        <f t="array" aca="1" ref="C3" ca="1">IFERROR(B3*LOPSLG(A3,$H$2:$I$4,2,FALSE),0)</f>
        <v>0</v>
      </c>
      <c r="D3" s="3" t="e" cm="1">
        <f t="array" aca="1" ref="D3" ca="1">_xlfn.IFNA(B3*LOPSLG(A3,$H$2:$I$4,2,FALSE),0)</f>
        <v>#NAME?</v>
      </c>
      <c r="E3" s="3">
        <f t="shared" si="0"/>
        <v>199.8</v>
      </c>
      <c r="F3" s="3" t="str">
        <f t="shared" si="1"/>
        <v>Ukendt varenr</v>
      </c>
      <c r="H3">
        <v>1002</v>
      </c>
      <c r="I3" s="3">
        <v>120</v>
      </c>
    </row>
    <row r="4" spans="1:9" x14ac:dyDescent="0.3">
      <c r="A4">
        <v>1002</v>
      </c>
      <c r="B4">
        <v>1</v>
      </c>
      <c r="C4" s="3" cm="1">
        <f t="array" aca="1" ref="C4" ca="1">IFERROR(B4*LOPSLG(A4,$H$2:$I$4,2,FALSE),0)</f>
        <v>0</v>
      </c>
      <c r="D4" s="3" t="e" cm="1">
        <f t="array" aca="1" ref="D4" ca="1">_xlfn.IFNA(B4*LOPSLG(A4,$H$2:$I$4,2,FALSE),0)</f>
        <v>#NAME?</v>
      </c>
      <c r="E4" s="3">
        <f t="shared" si="0"/>
        <v>120</v>
      </c>
      <c r="F4" s="3" t="str">
        <f t="shared" si="1"/>
        <v>Ukendt varenr</v>
      </c>
      <c r="H4">
        <v>1003</v>
      </c>
      <c r="I4" s="3">
        <v>15.5</v>
      </c>
    </row>
    <row r="5" spans="1:9" x14ac:dyDescent="0.3">
      <c r="A5">
        <v>1009</v>
      </c>
      <c r="B5">
        <v>3</v>
      </c>
      <c r="C5" s="3" cm="1">
        <f t="array" aca="1" ref="C5" ca="1">IFERROR(B5*LOPSLG(A5,$H$2:$I$4,2,FALSE),0)</f>
        <v>0</v>
      </c>
      <c r="D5" s="3" t="e" cm="1">
        <f t="array" aca="1" ref="D5" ca="1">_xlfn.IFNA(B5*LOPSLG(A5,$H$2:$I$4,2,FALSE),0)</f>
        <v>#NAME?</v>
      </c>
      <c r="E5" s="3" t="str">
        <f t="shared" si="0"/>
        <v>Ukendt varenr</v>
      </c>
      <c r="F5" s="3" t="str">
        <f t="shared" si="1"/>
        <v>Ukendt varenr</v>
      </c>
    </row>
    <row r="6" spans="1:9" x14ac:dyDescent="0.3">
      <c r="A6" s="1" t="s">
        <v>67</v>
      </c>
      <c r="B6" s="1"/>
      <c r="C6" s="5">
        <f t="shared" ref="C6:F6" ca="1" si="2">SUM(C2:C5)</f>
        <v>0</v>
      </c>
      <c r="D6" s="5" t="e">
        <f t="shared" ca="1" si="2"/>
        <v>#NAME?</v>
      </c>
      <c r="E6" s="5">
        <f t="shared" si="2"/>
        <v>350.8</v>
      </c>
      <c r="F6" s="5">
        <f t="shared" si="2"/>
        <v>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5F6BB-F800-4CF5-8808-09281E723B13}">
  <dimension ref="A1:E9"/>
  <sheetViews>
    <sheetView workbookViewId="0"/>
  </sheetViews>
  <sheetFormatPr defaultRowHeight="14.4" x14ac:dyDescent="0.3"/>
  <cols>
    <col min="1" max="1" width="13.88671875" bestFit="1" customWidth="1"/>
    <col min="2" max="2" width="8.5546875" bestFit="1" customWidth="1"/>
    <col min="3" max="3" width="7.21875" bestFit="1" customWidth="1"/>
    <col min="4" max="4" width="6.21875" bestFit="1" customWidth="1"/>
    <col min="5" max="5" width="20" bestFit="1" customWidth="1"/>
  </cols>
  <sheetData>
    <row r="1" spans="1:5" x14ac:dyDescent="0.3">
      <c r="A1" s="1" t="s">
        <v>68</v>
      </c>
      <c r="B1" s="1" t="s">
        <v>13</v>
      </c>
      <c r="C1" s="1" t="s">
        <v>69</v>
      </c>
      <c r="D1" s="1" t="s">
        <v>70</v>
      </c>
      <c r="E1" s="1" t="s">
        <v>71</v>
      </c>
    </row>
    <row r="2" spans="1:5" x14ac:dyDescent="0.3">
      <c r="A2" t="e">
        <f>#NULL!</f>
        <v>#NULL!</v>
      </c>
      <c r="B2">
        <f t="shared" ref="B2:B9" si="0">ERROR.TYPE(A2)</f>
        <v>1</v>
      </c>
      <c r="C2" t="b">
        <f t="shared" ref="C2:C9" si="1">ISERROR(A2)</f>
        <v>1</v>
      </c>
      <c r="D2" t="b">
        <f t="shared" ref="D2:D9" si="2">ISERR(A2)</f>
        <v>1</v>
      </c>
      <c r="E2" t="b">
        <f t="shared" ref="E2:E9" si="3">ISNA(A2)</f>
        <v>0</v>
      </c>
    </row>
    <row r="3" spans="1:5" x14ac:dyDescent="0.3">
      <c r="A3" t="e">
        <f>#DIV/0!</f>
        <v>#DIV/0!</v>
      </c>
      <c r="B3">
        <f t="shared" si="0"/>
        <v>2</v>
      </c>
      <c r="C3" t="b">
        <f t="shared" si="1"/>
        <v>1</v>
      </c>
      <c r="D3" t="b">
        <f t="shared" si="2"/>
        <v>1</v>
      </c>
      <c r="E3" t="b">
        <f t="shared" si="3"/>
        <v>0</v>
      </c>
    </row>
    <row r="4" spans="1:5" x14ac:dyDescent="0.3">
      <c r="A4" t="e">
        <f>#VALUE!</f>
        <v>#VALUE!</v>
      </c>
      <c r="B4">
        <f t="shared" si="0"/>
        <v>3</v>
      </c>
      <c r="C4" t="b">
        <f t="shared" si="1"/>
        <v>1</v>
      </c>
      <c r="D4" t="b">
        <f t="shared" si="2"/>
        <v>1</v>
      </c>
      <c r="E4" t="b">
        <f t="shared" si="3"/>
        <v>0</v>
      </c>
    </row>
    <row r="5" spans="1:5" x14ac:dyDescent="0.3">
      <c r="A5" t="e">
        <f>#REF!</f>
        <v>#REF!</v>
      </c>
      <c r="B5">
        <f t="shared" si="0"/>
        <v>4</v>
      </c>
      <c r="C5" t="b">
        <f t="shared" si="1"/>
        <v>1</v>
      </c>
      <c r="D5" t="b">
        <f t="shared" si="2"/>
        <v>1</v>
      </c>
      <c r="E5" t="b">
        <f t="shared" si="3"/>
        <v>0</v>
      </c>
    </row>
    <row r="6" spans="1:5" x14ac:dyDescent="0.3">
      <c r="A6" t="e">
        <f>#NAME?</f>
        <v>#NAME?</v>
      </c>
      <c r="B6">
        <f t="shared" si="0"/>
        <v>5</v>
      </c>
      <c r="C6" t="b">
        <f t="shared" si="1"/>
        <v>1</v>
      </c>
      <c r="D6" t="b">
        <f t="shared" si="2"/>
        <v>1</v>
      </c>
      <c r="E6" t="b">
        <f t="shared" si="3"/>
        <v>0</v>
      </c>
    </row>
    <row r="7" spans="1:5" x14ac:dyDescent="0.3">
      <c r="A7" t="e">
        <f>#NUM!</f>
        <v>#NUM!</v>
      </c>
      <c r="B7">
        <f t="shared" si="0"/>
        <v>6</v>
      </c>
      <c r="C7" t="b">
        <f t="shared" si="1"/>
        <v>1</v>
      </c>
      <c r="D7" t="b">
        <f t="shared" si="2"/>
        <v>1</v>
      </c>
      <c r="E7" t="b">
        <f t="shared" si="3"/>
        <v>0</v>
      </c>
    </row>
    <row r="8" spans="1:5" x14ac:dyDescent="0.3">
      <c r="A8" t="e">
        <f>#N/A</f>
        <v>#N/A</v>
      </c>
      <c r="B8">
        <f t="shared" si="0"/>
        <v>7</v>
      </c>
      <c r="C8" t="b">
        <f t="shared" si="1"/>
        <v>1</v>
      </c>
      <c r="D8" t="b">
        <f t="shared" si="2"/>
        <v>0</v>
      </c>
      <c r="E8" t="b">
        <f t="shared" si="3"/>
        <v>1</v>
      </c>
    </row>
    <row r="9" spans="1:5" x14ac:dyDescent="0.3">
      <c r="A9" t="e">
        <f>#GETTING_DATA</f>
        <v>#N/A</v>
      </c>
      <c r="B9">
        <f t="shared" si="0"/>
        <v>8</v>
      </c>
      <c r="C9" t="b">
        <f t="shared" si="1"/>
        <v>1</v>
      </c>
      <c r="D9" t="b">
        <f t="shared" si="2"/>
        <v>1</v>
      </c>
      <c r="E9" t="b">
        <f t="shared" si="3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Om filen</vt:lpstr>
      <vt:lpstr>Fejl og årsager</vt:lpstr>
      <vt:lpstr>HVIS.FEJL skjuler</vt:lpstr>
      <vt:lpstr>Fejlkonstanter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Excel-fejl på dansk: alle fejlværdier genskabt</dc:title>
  <dc:creator/>
  <cp:lastModifiedBy/>
  <dcterms:created xsi:type="dcterms:W3CDTF">2026-09-17T13:17:11Z</dcterms:created>
  <dcterms:modified xsi:type="dcterms:W3CDTF">2026-09-17T13:17:15Z</dcterms:modified>
</cp:coreProperties>
</file>